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rboSSMSI\6-Communication\65- Publications\COLLECTIONS\Analyses et infos rapides\Info rapide n°27 - Outrages sexistes en 2022\"/>
    </mc:Choice>
  </mc:AlternateContent>
  <bookViews>
    <workbookView xWindow="0" yWindow="0" windowWidth="20400" windowHeight="7755"/>
  </bookViews>
  <sheets>
    <sheet name="Fig 1" sheetId="1" r:id="rId1"/>
    <sheet name="Fig 2" sheetId="2" r:id="rId2"/>
    <sheet name="Fig 3" sheetId="3" r:id="rId3"/>
    <sheet name="Fig 4" sheetId="5" r:id="rId4"/>
    <sheet name="Fig 5" sheetId="6" r:id="rId5"/>
    <sheet name="Fig comp. 1" sheetId="7" r:id="rId6"/>
    <sheet name="Fig comp. 2" sheetId="8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6" i="2" l="1"/>
  <c r="F106" i="2"/>
  <c r="G67" i="2"/>
  <c r="E6" i="2"/>
  <c r="G6" i="2" s="1"/>
  <c r="E7" i="2"/>
  <c r="G7" i="2" s="1"/>
  <c r="E8" i="2"/>
  <c r="G8" i="2" s="1"/>
  <c r="E9" i="2"/>
  <c r="G9" i="2" s="1"/>
  <c r="E10" i="2"/>
  <c r="G10" i="2" s="1"/>
  <c r="E11" i="2"/>
  <c r="G11" i="2" s="1"/>
  <c r="E12" i="2"/>
  <c r="G12" i="2" s="1"/>
  <c r="E13" i="2"/>
  <c r="G13" i="2" s="1"/>
  <c r="E14" i="2"/>
  <c r="G14" i="2" s="1"/>
  <c r="E15" i="2"/>
  <c r="G15" i="2" s="1"/>
  <c r="E16" i="2"/>
  <c r="G16" i="2" s="1"/>
  <c r="E17" i="2"/>
  <c r="G17" i="2" s="1"/>
  <c r="E18" i="2"/>
  <c r="G18" i="2" s="1"/>
  <c r="E19" i="2"/>
  <c r="G19" i="2" s="1"/>
  <c r="E20" i="2"/>
  <c r="G20" i="2" s="1"/>
  <c r="E21" i="2"/>
  <c r="G21" i="2" s="1"/>
  <c r="E22" i="2"/>
  <c r="G22" i="2" s="1"/>
  <c r="E23" i="2"/>
  <c r="G23" i="2" s="1"/>
  <c r="E24" i="2"/>
  <c r="G24" i="2" s="1"/>
  <c r="E25" i="2"/>
  <c r="G25" i="2" s="1"/>
  <c r="E26" i="2"/>
  <c r="G26" i="2" s="1"/>
  <c r="E27" i="2"/>
  <c r="G27" i="2" s="1"/>
  <c r="E28" i="2"/>
  <c r="G28" i="2" s="1"/>
  <c r="E29" i="2"/>
  <c r="G29" i="2" s="1"/>
  <c r="E30" i="2"/>
  <c r="G30" i="2" s="1"/>
  <c r="E31" i="2"/>
  <c r="G31" i="2" s="1"/>
  <c r="E32" i="2"/>
  <c r="G32" i="2" s="1"/>
  <c r="E33" i="2"/>
  <c r="G33" i="2" s="1"/>
  <c r="E34" i="2"/>
  <c r="G34" i="2" s="1"/>
  <c r="E35" i="2"/>
  <c r="G35" i="2" s="1"/>
  <c r="E36" i="2"/>
  <c r="G36" i="2" s="1"/>
  <c r="E37" i="2"/>
  <c r="G37" i="2" s="1"/>
  <c r="E38" i="2"/>
  <c r="G38" i="2" s="1"/>
  <c r="E39" i="2"/>
  <c r="G39" i="2" s="1"/>
  <c r="E40" i="2"/>
  <c r="G40" i="2" s="1"/>
  <c r="E41" i="2"/>
  <c r="G41" i="2" s="1"/>
  <c r="E42" i="2"/>
  <c r="G42" i="2" s="1"/>
  <c r="E43" i="2"/>
  <c r="G43" i="2" s="1"/>
  <c r="E44" i="2"/>
  <c r="G44" i="2" s="1"/>
  <c r="E45" i="2"/>
  <c r="G45" i="2" s="1"/>
  <c r="E46" i="2"/>
  <c r="G46" i="2" s="1"/>
  <c r="E47" i="2"/>
  <c r="G47" i="2" s="1"/>
  <c r="E48" i="2"/>
  <c r="G48" i="2" s="1"/>
  <c r="E49" i="2"/>
  <c r="G49" i="2" s="1"/>
  <c r="E50" i="2"/>
  <c r="G50" i="2" s="1"/>
  <c r="E51" i="2"/>
  <c r="G51" i="2" s="1"/>
  <c r="E52" i="2"/>
  <c r="G52" i="2" s="1"/>
  <c r="E53" i="2"/>
  <c r="G53" i="2" s="1"/>
  <c r="E54" i="2"/>
  <c r="G54" i="2" s="1"/>
  <c r="E55" i="2"/>
  <c r="G55" i="2" s="1"/>
  <c r="E56" i="2"/>
  <c r="G56" i="2" s="1"/>
  <c r="E57" i="2"/>
  <c r="G57" i="2" s="1"/>
  <c r="E58" i="2"/>
  <c r="G58" i="2" s="1"/>
  <c r="E59" i="2"/>
  <c r="G59" i="2" s="1"/>
  <c r="E60" i="2"/>
  <c r="G60" i="2" s="1"/>
  <c r="E61" i="2"/>
  <c r="G61" i="2" s="1"/>
  <c r="E62" i="2"/>
  <c r="G62" i="2" s="1"/>
  <c r="E63" i="2"/>
  <c r="G63" i="2" s="1"/>
  <c r="E64" i="2"/>
  <c r="G64" i="2" s="1"/>
  <c r="E65" i="2"/>
  <c r="G65" i="2" s="1"/>
  <c r="E66" i="2"/>
  <c r="G66" i="2" s="1"/>
  <c r="E67" i="2"/>
  <c r="E68" i="2"/>
  <c r="G68" i="2" s="1"/>
  <c r="E69" i="2"/>
  <c r="G69" i="2" s="1"/>
  <c r="E70" i="2"/>
  <c r="G70" i="2" s="1"/>
  <c r="E71" i="2"/>
  <c r="G71" i="2" s="1"/>
  <c r="E72" i="2"/>
  <c r="G72" i="2" s="1"/>
  <c r="E73" i="2"/>
  <c r="G73" i="2" s="1"/>
  <c r="E74" i="2"/>
  <c r="G74" i="2" s="1"/>
  <c r="E75" i="2"/>
  <c r="G75" i="2" s="1"/>
  <c r="E76" i="2"/>
  <c r="G76" i="2" s="1"/>
  <c r="E77" i="2"/>
  <c r="G77" i="2" s="1"/>
  <c r="E78" i="2"/>
  <c r="G78" i="2" s="1"/>
  <c r="E79" i="2"/>
  <c r="G79" i="2" s="1"/>
  <c r="E80" i="2"/>
  <c r="G80" i="2" s="1"/>
  <c r="E81" i="2"/>
  <c r="G81" i="2" s="1"/>
  <c r="E82" i="2"/>
  <c r="G82" i="2" s="1"/>
  <c r="E83" i="2"/>
  <c r="G83" i="2" s="1"/>
  <c r="E84" i="2"/>
  <c r="G84" i="2" s="1"/>
  <c r="E85" i="2"/>
  <c r="G85" i="2" s="1"/>
  <c r="E86" i="2"/>
  <c r="G86" i="2" s="1"/>
  <c r="E87" i="2"/>
  <c r="G87" i="2" s="1"/>
  <c r="E88" i="2"/>
  <c r="G88" i="2" s="1"/>
  <c r="E89" i="2"/>
  <c r="G89" i="2" s="1"/>
  <c r="E90" i="2"/>
  <c r="G90" i="2" s="1"/>
  <c r="E91" i="2"/>
  <c r="G91" i="2" s="1"/>
  <c r="E92" i="2"/>
  <c r="G92" i="2" s="1"/>
  <c r="E93" i="2"/>
  <c r="G93" i="2" s="1"/>
  <c r="E94" i="2"/>
  <c r="G94" i="2" s="1"/>
  <c r="E95" i="2"/>
  <c r="G95" i="2" s="1"/>
  <c r="E96" i="2"/>
  <c r="G96" i="2" s="1"/>
  <c r="E97" i="2"/>
  <c r="G97" i="2" s="1"/>
  <c r="E98" i="2"/>
  <c r="G98" i="2" s="1"/>
  <c r="E99" i="2"/>
  <c r="G99" i="2" s="1"/>
  <c r="E100" i="2"/>
  <c r="G100" i="2" s="1"/>
  <c r="E101" i="2"/>
  <c r="G101" i="2" s="1"/>
  <c r="E103" i="2"/>
  <c r="G103" i="2" s="1"/>
  <c r="E104" i="2"/>
  <c r="G104" i="2" s="1"/>
  <c r="E5" i="2"/>
  <c r="G5" i="2" s="1"/>
  <c r="E106" i="2" l="1"/>
  <c r="G106" i="2" s="1"/>
  <c r="C10" i="7" l="1"/>
  <c r="D14" i="3"/>
  <c r="C14" i="3"/>
  <c r="E14" i="3" s="1"/>
  <c r="E13" i="3"/>
  <c r="E12" i="3"/>
  <c r="E11" i="3"/>
  <c r="E10" i="3"/>
  <c r="E9" i="3"/>
  <c r="E8" i="3"/>
  <c r="E7" i="3"/>
  <c r="E6" i="3"/>
  <c r="E5" i="3"/>
  <c r="D7" i="1"/>
  <c r="D8" i="1"/>
  <c r="D9" i="1"/>
  <c r="D6" i="1"/>
</calcChain>
</file>

<file path=xl/sharedStrings.xml><?xml version="1.0" encoding="utf-8"?>
<sst xmlns="http://schemas.openxmlformats.org/spreadsheetml/2006/main" count="264" uniqueCount="200">
  <si>
    <t>Figure 1 - Nombre d’infractions pour outrage sexiste enregistrées par la police et la gendarmerie nationales depuis la promulgation de la loi du 3 août 2018</t>
  </si>
  <si>
    <t xml:space="preserve"> </t>
  </si>
  <si>
    <r>
      <t>Lecture </t>
    </r>
    <r>
      <rPr>
        <sz val="7.5"/>
        <color rgb="FF181717"/>
        <rFont val="Palatino Linotype"/>
        <family val="1"/>
      </rPr>
      <t>: en 2022, 2 800 infractions ont été enregistrées par la police et la gendarmerie nationales en progression de 22 % en 2022.</t>
    </r>
  </si>
  <si>
    <r>
      <t>Champ</t>
    </r>
    <r>
      <rPr>
        <sz val="7.5"/>
        <color rgb="FF181717"/>
        <rFont val="Palatino Linotype"/>
        <family val="1"/>
      </rPr>
      <t> : France.</t>
    </r>
  </si>
  <si>
    <r>
      <t>Source</t>
    </r>
    <r>
      <rPr>
        <i/>
        <sz val="7.5"/>
        <color rgb="FF181717"/>
        <rFont val="Palatino Linotype"/>
        <family val="1"/>
      </rPr>
      <t> : SSMSI, bases statistiques des infractions enregistrées par la police et la gendarmerie entre 2018 et 2022.</t>
    </r>
  </si>
  <si>
    <t>Année</t>
  </si>
  <si>
    <t>Total</t>
  </si>
  <si>
    <t>-</t>
  </si>
  <si>
    <t>Evolution en %</t>
  </si>
  <si>
    <t>Numéro de département</t>
  </si>
  <si>
    <t>Libellé de département</t>
  </si>
  <si>
    <t>Population</t>
  </si>
  <si>
    <t>Loiret</t>
  </si>
  <si>
    <t>Paris</t>
  </si>
  <si>
    <t>Sarthe</t>
  </si>
  <si>
    <t>Hautes-Alpes</t>
  </si>
  <si>
    <t>Rhône</t>
  </si>
  <si>
    <t>Gers</t>
  </si>
  <si>
    <t>Haute-Marne</t>
  </si>
  <si>
    <t>Bas-Rhin</t>
  </si>
  <si>
    <t>Aube</t>
  </si>
  <si>
    <t>Cantal</t>
  </si>
  <si>
    <t>Nord</t>
  </si>
  <si>
    <t>Eure-et-Loir</t>
  </si>
  <si>
    <t>Vienne</t>
  </si>
  <si>
    <t>Mayenne</t>
  </si>
  <si>
    <t>Essonne</t>
  </si>
  <si>
    <t>Val-d'Oise</t>
  </si>
  <si>
    <t>Alpes-Maritimes</t>
  </si>
  <si>
    <t>Hérault</t>
  </si>
  <si>
    <t>Marne</t>
  </si>
  <si>
    <t>Orne</t>
  </si>
  <si>
    <t>Hautes-Pyrénées</t>
  </si>
  <si>
    <t>Yvelines</t>
  </si>
  <si>
    <t>Somme</t>
  </si>
  <si>
    <t>Isère</t>
  </si>
  <si>
    <t>Tarn-et-Garonne</t>
  </si>
  <si>
    <t>Territoire de Belfort</t>
  </si>
  <si>
    <t>Creuse</t>
  </si>
  <si>
    <t>Drôme</t>
  </si>
  <si>
    <t>Oise</t>
  </si>
  <si>
    <t>Seine-Saint-Denis</t>
  </si>
  <si>
    <t>Haute-Garonne</t>
  </si>
  <si>
    <t>Landes</t>
  </si>
  <si>
    <t>Hauts-de-Seine</t>
  </si>
  <si>
    <t>Meurthe-et-Moselle</t>
  </si>
  <si>
    <t>Pas-de-Calais</t>
  </si>
  <si>
    <t>Puy-de-Dôme</t>
  </si>
  <si>
    <t>Vaucluse</t>
  </si>
  <si>
    <t>Alpes-de-Haute-Provence</t>
  </si>
  <si>
    <t>Finistère</t>
  </si>
  <si>
    <t>Gironde</t>
  </si>
  <si>
    <t>Savoie</t>
  </si>
  <si>
    <t>Seine-et-Marne</t>
  </si>
  <si>
    <t>Yonne</t>
  </si>
  <si>
    <t>Bouches-du-Rhône</t>
  </si>
  <si>
    <t>Loire</t>
  </si>
  <si>
    <t>Haut-Rhin</t>
  </si>
  <si>
    <t>Tarn</t>
  </si>
  <si>
    <t>Var</t>
  </si>
  <si>
    <t>Haute-Vienne</t>
  </si>
  <si>
    <t>Guadeloupe</t>
  </si>
  <si>
    <t>Doubs</t>
  </si>
  <si>
    <t>Ille-et-Vilaine</t>
  </si>
  <si>
    <t>Moselle</t>
  </si>
  <si>
    <t>Haute-Saône</t>
  </si>
  <si>
    <t>Martinique</t>
  </si>
  <si>
    <t>Calvados</t>
  </si>
  <si>
    <t>Charente-Maritime</t>
  </si>
  <si>
    <t>Loir-et-Cher</t>
  </si>
  <si>
    <t>Loire-Atlantique</t>
  </si>
  <si>
    <t>Lozère</t>
  </si>
  <si>
    <t>Meuse</t>
  </si>
  <si>
    <t>Morbihan</t>
  </si>
  <si>
    <t>Vendée</t>
  </si>
  <si>
    <t>Val-de-Marne</t>
  </si>
  <si>
    <t>Ardennes</t>
  </si>
  <si>
    <t>Cher</t>
  </si>
  <si>
    <t>Indre-et-Loire</t>
  </si>
  <si>
    <t>Vosges</t>
  </si>
  <si>
    <t>Ain</t>
  </si>
  <si>
    <t>Allier</t>
  </si>
  <si>
    <t>Charente</t>
  </si>
  <si>
    <t>Lot</t>
  </si>
  <si>
    <t>Lot-et-Garonne</t>
  </si>
  <si>
    <t>Corrèze</t>
  </si>
  <si>
    <t>Guyane</t>
  </si>
  <si>
    <t>Aisne</t>
  </si>
  <si>
    <t>Dordogne</t>
  </si>
  <si>
    <t>Haute-Loire</t>
  </si>
  <si>
    <t>Pyrénées-Atlantiques</t>
  </si>
  <si>
    <t>Saône-et-Loire</t>
  </si>
  <si>
    <t>Aude</t>
  </si>
  <si>
    <t>Côtes-d'Armor</t>
  </si>
  <si>
    <t>Haute-Savoie</t>
  </si>
  <si>
    <t>Seine-Maritime</t>
  </si>
  <si>
    <t>Deux-Sèvres</t>
  </si>
  <si>
    <t>La Réunion</t>
  </si>
  <si>
    <t>2A</t>
  </si>
  <si>
    <t>Corse-du-Sud</t>
  </si>
  <si>
    <t>Côte-d'Or</t>
  </si>
  <si>
    <t>Gard</t>
  </si>
  <si>
    <t>Maine-et-Loire</t>
  </si>
  <si>
    <t>Nièvre</t>
  </si>
  <si>
    <t>Ardèche</t>
  </si>
  <si>
    <t>Eure</t>
  </si>
  <si>
    <t>Pyrénées-Orientales</t>
  </si>
  <si>
    <t>Indre</t>
  </si>
  <si>
    <t>Jura</t>
  </si>
  <si>
    <t>2B</t>
  </si>
  <si>
    <t>Haute-Corse</t>
  </si>
  <si>
    <t>Ariège</t>
  </si>
  <si>
    <t>Aveyron</t>
  </si>
  <si>
    <t>Manche</t>
  </si>
  <si>
    <t>Mayotte</t>
  </si>
  <si>
    <t xml:space="preserve">France </t>
  </si>
  <si>
    <r>
      <t>Champ</t>
    </r>
    <r>
      <rPr>
        <sz val="7.5"/>
        <color rgb="FF181717"/>
        <rFont val="Palatino Linotype"/>
        <family val="1"/>
      </rPr>
      <t xml:space="preserve"> : France.</t>
    </r>
  </si>
  <si>
    <r>
      <t>Sources</t>
    </r>
    <r>
      <rPr>
        <i/>
        <sz val="7.5"/>
        <color rgb="FF181717"/>
        <rFont val="Palatino Linotype"/>
        <family val="1"/>
      </rPr>
      <t xml:space="preserve"> : SSMSI, bases statistiques des infractions enregistrées par la police et la gendarmerie entre 2018 et 2022 ; Insee, recensement de la population 2020 (2017 pour Mayotte).</t>
    </r>
  </si>
  <si>
    <t>Commune hors unité urbaine</t>
  </si>
  <si>
    <t>Commune appartenant à une unité urbaine de 2 000 à 4 999 habitants</t>
  </si>
  <si>
    <t>Commune appartenant à une unité urbaine de 5 000 à 9 999 habitants</t>
  </si>
  <si>
    <t>Commune appartenant à une unité urbaine de 10 000 à 19 999 habitants</t>
  </si>
  <si>
    <t>Commune appartenant à une unité urbaine de 20 000 à 49 999 habitants</t>
  </si>
  <si>
    <t>Commune appartenant à une unité urbaine de 50 000 à 99 999 habitants</t>
  </si>
  <si>
    <t>Commune appartenant à une unité urbaine de 100 000 à 199 999 habitants</t>
  </si>
  <si>
    <t>Commune appartenant à une unité urbaine de 200 000 à 1 999 999 habitants</t>
  </si>
  <si>
    <t>Commune appartenant à l'unité urbaine de Paris</t>
  </si>
  <si>
    <t xml:space="preserve">Taux </t>
  </si>
  <si>
    <t>Effectifs</t>
  </si>
  <si>
    <t>Figure 3 - Nombre d’infractions pour outrage sexiste enregistrées par la police et la gendarmerie par taille d’unité urbaine en 2022</t>
  </si>
  <si>
    <r>
      <t>Lecture</t>
    </r>
    <r>
      <rPr>
        <sz val="7.5"/>
        <color rgb="FF181717"/>
        <rFont val="Palatino Linotype"/>
        <family val="1"/>
      </rPr>
      <t> : En 2022, 7,5 infractions pour outrage sexiste ont été enregistrées dans les communes appartenant à l’unité urbaine de Paris.</t>
    </r>
  </si>
  <si>
    <r>
      <t>Sources</t>
    </r>
    <r>
      <rPr>
        <i/>
        <sz val="7.5"/>
        <color rgb="FF181717"/>
        <rFont val="Palatino Linotype"/>
        <family val="1"/>
      </rPr>
      <t> : SSMSI, base statistique des infractions enregistrées par la police et la gendarmerie en 2022 ; Insee, recensement de la population 2020 (2017 pour Mayotte).</t>
    </r>
  </si>
  <si>
    <t xml:space="preserve">Nombre </t>
  </si>
  <si>
    <t xml:space="preserve"> %</t>
  </si>
  <si>
    <t>%</t>
  </si>
  <si>
    <t>Outrage sexiste portant atteinte à la dignité ou créant une situation intimidante, hostile ou offensante imposée à une personne</t>
  </si>
  <si>
    <t>Outrage sexiste par une personne abusant de l'autorité que lui confère sa fonction</t>
  </si>
  <si>
    <t>Outrage sexiste d'un mineur de 15 ans</t>
  </si>
  <si>
    <t>Outrage sexiste d'une personne vulnérable ou en situation de précarité économique ou sociale</t>
  </si>
  <si>
    <t>Outrage sexiste en réunion</t>
  </si>
  <si>
    <t>Outrage sexiste dans un moyen de transport collectif de voyageurs</t>
  </si>
  <si>
    <t>Outrage sexiste dans un accès à un moyen de transport collectif de voyageurs</t>
  </si>
  <si>
    <t>Outrage sexiste commis en raison de l'orientation sexuelle de la victime</t>
  </si>
  <si>
    <r>
      <t xml:space="preserve">Lecture </t>
    </r>
    <r>
      <rPr>
        <sz val="7.5"/>
        <color rgb="FF181717"/>
        <rFont val="Palatino Linotype"/>
        <family val="1"/>
      </rPr>
      <t>: 4 % des infractions pour outrages sexistes enregistrées en 2022 ont été commises en raison de l'orientation sexuelle de la victime.</t>
    </r>
  </si>
  <si>
    <r>
      <t>Source</t>
    </r>
    <r>
      <rPr>
        <i/>
        <sz val="7.5"/>
        <color rgb="FF181717"/>
        <rFont val="Palatino Linotype"/>
        <family val="1"/>
      </rPr>
      <t xml:space="preserve"> : SSMSI, base statistique des infractions enregistrées par la police et la gendarmerie en 2022.</t>
    </r>
  </si>
  <si>
    <t>Figure 5 - Répartition des victimes et mis en cause pour outrage sexiste par tranche d’âge sur le périmètre de la police nationale en 2022</t>
  </si>
  <si>
    <t>Mis en cause (1)</t>
  </si>
  <si>
    <t>Victimes (2)</t>
  </si>
  <si>
    <t>60 ans ou plus</t>
  </si>
  <si>
    <t>45 à 59 ans</t>
  </si>
  <si>
    <t>30 à 44 ans</t>
  </si>
  <si>
    <t>18 à 29 ans</t>
  </si>
  <si>
    <t>Moins de 18 ans</t>
  </si>
  <si>
    <r>
      <t>Lecture :</t>
    </r>
    <r>
      <rPr>
        <sz val="7.5"/>
        <color rgb="FF181717"/>
        <rFont val="Palatino Linotype"/>
        <family val="1"/>
      </rPr>
      <t xml:space="preserve"> 38 % des victimes d’outrage sexiste enregistrées ont entre 18 ans et 29 ans.</t>
    </r>
  </si>
  <si>
    <t>Figure complémentaire 1  - Outrages sexistes enregistrés en 2022 :  focus sur les transports en commun</t>
  </si>
  <si>
    <t>Autres outrages sexistes commis dans les transports</t>
  </si>
  <si>
    <t>Outrage sexiste dans un moyen de transport collectif de voyageurs (nature d'infraction spécifique)</t>
  </si>
  <si>
    <t>Outrage sexiste dans un accès à un moyen de transport collectif de voyageurs (nature d'infraction spécifique)</t>
  </si>
  <si>
    <t xml:space="preserve">Total des outrages sexistes - police nationale hors PVe </t>
  </si>
  <si>
    <t>% d'infractions d'outrage sexiste commises dans les transports en commun</t>
  </si>
  <si>
    <r>
      <t>Champ</t>
    </r>
    <r>
      <rPr>
        <sz val="7.5"/>
        <color rgb="FF181717"/>
        <rFont val="Palatino Linotype"/>
        <family val="1"/>
      </rPr>
      <t xml:space="preserve"> : France, infractions enregistrées par la police nationale hors PVe.</t>
    </r>
  </si>
  <si>
    <t xml:space="preserve">Effectifs </t>
  </si>
  <si>
    <t xml:space="preserve">% </t>
  </si>
  <si>
    <r>
      <t xml:space="preserve">Champ </t>
    </r>
    <r>
      <rPr>
        <sz val="7.5"/>
        <color rgb="FF181717"/>
        <rFont val="Palatino Linotype"/>
        <family val="1"/>
      </rPr>
      <t xml:space="preserve">: France, périmètre police nationale. </t>
    </r>
  </si>
  <si>
    <r>
      <t>Sources</t>
    </r>
    <r>
      <rPr>
        <i/>
        <sz val="7.5"/>
        <color rgb="FF181717"/>
        <rFont val="Palatino Linotype"/>
        <family val="1"/>
      </rPr>
      <t xml:space="preserve"> : SSMSI, base statistique des mis en cause de crimes et délits enregistrés par la police nationale en 2022.</t>
    </r>
  </si>
  <si>
    <r>
      <t>Note :</t>
    </r>
    <r>
      <rPr>
        <b/>
        <sz val="9.5"/>
        <color rgb="FF181717"/>
        <rFont val="Palatino Linotype"/>
        <family val="1"/>
      </rPr>
      <t xml:space="preserve"> </t>
    </r>
    <r>
      <rPr>
        <sz val="7.5"/>
        <color rgb="FF181717"/>
        <rFont val="Palatino Linotype"/>
        <family val="1"/>
      </rPr>
      <t>quand il existe une incertitude autour de la classe qui est associé à certains départements, on indique dans la carte le signe '&gt;' si le département pourrait être affecté à la classe supérieure et '&lt;' dans la classe inférieure.</t>
    </r>
  </si>
  <si>
    <r>
      <t xml:space="preserve">Lecture </t>
    </r>
    <r>
      <rPr>
        <sz val="7.5"/>
        <color rgb="FF181717"/>
        <rFont val="Palatino Linotype"/>
        <family val="1"/>
      </rPr>
      <t xml:space="preserve">: le Loiret est affecté à la classe des départements ayant, en moyenne par an entre 2018 et 2022, plus de 3,9 infractions pour outrage sexiste pour 100 000 habitants. </t>
    </r>
  </si>
  <si>
    <t>Figure 4 - Les différents types d’infractions pour outrage sexiste enregistrées par la police et la gendarmerie nationales en 2022</t>
  </si>
  <si>
    <t>Effectifs (en lieu de commission)</t>
  </si>
  <si>
    <t>Moyenne sur la période (en lieu de commission)</t>
  </si>
  <si>
    <t>France</t>
  </si>
  <si>
    <r>
      <t xml:space="preserve">Champ </t>
    </r>
    <r>
      <rPr>
        <sz val="7.5"/>
        <color rgb="FF181717"/>
        <rFont val="Palatino Linotype"/>
        <family val="1"/>
      </rPr>
      <t xml:space="preserve">: (1) France, périmètre police nationale (46% des âges sont manquants), (2) France, périmètre police nationale hors PVe. </t>
    </r>
  </si>
  <si>
    <r>
      <t>Sources</t>
    </r>
    <r>
      <rPr>
        <i/>
        <sz val="7.5"/>
        <color rgb="FF181717"/>
        <rFont val="Palatino Linotype"/>
        <family val="1"/>
      </rPr>
      <t xml:space="preserve"> : SSMSI, (1) base statistique des mis en cause de crimes et délits enregistrés par la police nationale en 2022 ; (2) base statistique des victimes de crimes et délits enregistrés par la police nationale en 2022.</t>
    </r>
  </si>
  <si>
    <t>Libellé de la région</t>
  </si>
  <si>
    <t>Taux</t>
  </si>
  <si>
    <t>Libellé de la classe</t>
  </si>
  <si>
    <t xml:space="preserve"> de 1,4 à 2,3</t>
  </si>
  <si>
    <t xml:space="preserve"> Moins de 1,4</t>
  </si>
  <si>
    <t>Île-de-France</t>
  </si>
  <si>
    <t xml:space="preserve"> Plus de 2,3</t>
  </si>
  <si>
    <t>Centre-Val de Loire</t>
  </si>
  <si>
    <t>Bourgogne-Franche-Comté</t>
  </si>
  <si>
    <t>Normandie</t>
  </si>
  <si>
    <t>Hauts-de-France</t>
  </si>
  <si>
    <t>Grand Est</t>
  </si>
  <si>
    <t>Pays de la Loire</t>
  </si>
  <si>
    <t>Bretagne</t>
  </si>
  <si>
    <t>Nouvelle-Aquitaine</t>
  </si>
  <si>
    <t>Occitanie</t>
  </si>
  <si>
    <t>Auvergne-Rhône-Alpes</t>
  </si>
  <si>
    <t>Provence-Alpes-Côte d'Azur</t>
  </si>
  <si>
    <t>Corse</t>
  </si>
  <si>
    <t>Figure 2 - Nombre d'infractions pour outrage sexiste enregistrées par région de commission en moyenne par an sur la période 2018-2022 pour 100 000 habitants</t>
  </si>
  <si>
    <r>
      <t xml:space="preserve">Lecture </t>
    </r>
    <r>
      <rPr>
        <sz val="7.5"/>
        <color rgb="FF181717"/>
        <rFont val="Palatino Linotype"/>
        <family val="1"/>
      </rPr>
      <t xml:space="preserve">: le Centre-Val de Loire est affecté à la classe des régions ayant, en moyenne par an entre 2018 et 2022, plus de 2,3 infractions pour outrage sexiste pour 100 000 habitants. </t>
    </r>
  </si>
  <si>
    <t>Données complémentaires - Nombre d'infractions pour outrage sexiste enregistrées par département de commission en moyenne par an sur la période 2018-2022 pour 100 000 habitants</t>
  </si>
  <si>
    <t>Figure complémentaire 2  - Nombre de mis en cause pour outrage sexiste élucidés en 2022 par la police nationale et par taille d’unité urbaine en 2022</t>
  </si>
  <si>
    <t>Avertissement : en raison du secret statistique les données de Mayotte et la Corse ne sont pas diffusées.</t>
  </si>
  <si>
    <t>Avertissement : en raison du secret statistique les données de Mayotte et de l'Ariège ne sont pas diffusées.</t>
  </si>
  <si>
    <r>
      <t>Note :</t>
    </r>
    <r>
      <rPr>
        <b/>
        <sz val="9.5"/>
        <color rgb="FF181717"/>
        <rFont val="Palatino Linotype"/>
        <family val="1"/>
      </rPr>
      <t xml:space="preserve"> </t>
    </r>
    <r>
      <rPr>
        <sz val="7.5"/>
        <color rgb="FF181717"/>
        <rFont val="Palatino Linotype"/>
        <family val="1"/>
      </rPr>
      <t>quand il existe une incertitude autour de la classe qui est associé à certaines régions, on indique dans la carte le signe '&gt;' pour la qui peut être affectée à la classe supérieure et '&lt;' dans la classe inférieure.</t>
    </r>
  </si>
  <si>
    <t>Avertissement : en raison du secret statistique les données de deux modalités du tableau ne sont pas diffusées.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</si>
</sst>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€_-;\-* #,##0.00\ _€_-;_-* &quot;-&quot;??\ _€_-;_-@_-"/>
    <numFmt numFmtId="165" formatCode="0\ %"/>
    <numFmt numFmtId="166" formatCode="0.0"/>
    <numFmt numFmtId="167" formatCode="_-* #,##0\ _€_-;\-* #,##0\ _€_-;_-* &quot;-&quot;??\ _€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181717"/>
      <name val="Palatino Linotype"/>
      <family val="1"/>
    </font>
    <font>
      <b/>
      <sz val="7.5"/>
      <color rgb="FF181717"/>
      <name val="Palatino Linotype"/>
      <family val="1"/>
    </font>
    <font>
      <sz val="7.5"/>
      <color rgb="FF181717"/>
      <name val="Palatino Linotype"/>
      <family val="1"/>
    </font>
    <font>
      <i/>
      <sz val="7.5"/>
      <color rgb="FF181717"/>
      <name val="Palatino Linotype"/>
      <family val="1"/>
    </font>
    <font>
      <b/>
      <sz val="9.5"/>
      <color rgb="FF181717"/>
      <name val="Palatino Linotype"/>
      <family val="1"/>
    </font>
    <font>
      <b/>
      <i/>
      <sz val="7.5"/>
      <color rgb="FF181717"/>
      <name val="Palatino Linotype"/>
      <family val="1"/>
    </font>
    <font>
      <sz val="11"/>
      <color rgb="FF000000"/>
      <name val="Arial"/>
      <family val="2"/>
    </font>
    <font>
      <b/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0"/>
      <color rgb="FF181717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3" fillId="2" borderId="0" xfId="0" applyFont="1" applyFill="1" applyAlignment="1">
      <alignment vertical="center"/>
    </xf>
    <xf numFmtId="0" fontId="0" fillId="2" borderId="0" xfId="0" applyFill="1"/>
    <xf numFmtId="0" fontId="4" fillId="2" borderId="0" xfId="0" applyFont="1" applyFill="1" applyAlignment="1">
      <alignment horizontal="left" vertical="center"/>
    </xf>
    <xf numFmtId="166" fontId="0" fillId="2" borderId="0" xfId="0" applyNumberFormat="1" applyFill="1"/>
    <xf numFmtId="0" fontId="0" fillId="2" borderId="1" xfId="0" applyFill="1" applyBorder="1"/>
    <xf numFmtId="0" fontId="0" fillId="2" borderId="1" xfId="0" quotePrefix="1" applyFill="1" applyBorder="1" applyAlignment="1">
      <alignment horizontal="right"/>
    </xf>
    <xf numFmtId="1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2" fillId="2" borderId="1" xfId="0" applyFont="1" applyFill="1" applyBorder="1"/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/>
    <xf numFmtId="167" fontId="0" fillId="2" borderId="1" xfId="1" applyNumberFormat="1" applyFont="1" applyFill="1" applyBorder="1" applyAlignment="1"/>
    <xf numFmtId="166" fontId="0" fillId="2" borderId="1" xfId="0" applyNumberFormat="1" applyFill="1" applyBorder="1" applyAlignment="1"/>
    <xf numFmtId="0" fontId="4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/>
    </xf>
    <xf numFmtId="3" fontId="0" fillId="2" borderId="1" xfId="0" applyNumberFormat="1" applyFill="1" applyBorder="1"/>
    <xf numFmtId="1" fontId="0" fillId="2" borderId="1" xfId="0" applyNumberFormat="1" applyFill="1" applyBorder="1"/>
    <xf numFmtId="49" fontId="0" fillId="2" borderId="1" xfId="0" applyNumberFormat="1" applyFill="1" applyBorder="1"/>
    <xf numFmtId="0" fontId="11" fillId="3" borderId="1" xfId="0" applyFont="1" applyFill="1" applyBorder="1"/>
    <xf numFmtId="165" fontId="0" fillId="3" borderId="1" xfId="0" applyNumberFormat="1" applyFill="1" applyBorder="1"/>
    <xf numFmtId="0" fontId="4" fillId="2" borderId="0" xfId="0" applyFont="1" applyFill="1" applyAlignment="1">
      <alignment horizontal="justify" vertical="center"/>
    </xf>
    <xf numFmtId="0" fontId="8" fillId="2" borderId="0" xfId="0" applyFont="1" applyFill="1"/>
    <xf numFmtId="0" fontId="10" fillId="2" borderId="0" xfId="0" applyFont="1" applyFill="1"/>
    <xf numFmtId="0" fontId="0" fillId="2" borderId="1" xfId="0" applyFill="1" applyBorder="1" applyAlignment="1">
      <alignment wrapText="1"/>
    </xf>
    <xf numFmtId="9" fontId="0" fillId="2" borderId="1" xfId="2" applyFont="1" applyFill="1" applyBorder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 wrapText="1"/>
    </xf>
    <xf numFmtId="0" fontId="0" fillId="2" borderId="2" xfId="0" applyFill="1" applyBorder="1" applyAlignment="1"/>
    <xf numFmtId="0" fontId="9" fillId="2" borderId="1" xfId="0" applyFont="1" applyFill="1" applyBorder="1" applyAlignment="1">
      <alignment vertical="top"/>
    </xf>
    <xf numFmtId="1" fontId="9" fillId="2" borderId="1" xfId="0" applyNumberFormat="1" applyFont="1" applyFill="1" applyBorder="1" applyAlignment="1">
      <alignment vertical="top"/>
    </xf>
    <xf numFmtId="0" fontId="1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6" fontId="0" fillId="0" borderId="1" xfId="0" applyNumberFormat="1" applyBorder="1"/>
    <xf numFmtId="1" fontId="0" fillId="0" borderId="1" xfId="0" applyNumberFormat="1" applyBorder="1"/>
    <xf numFmtId="0" fontId="0" fillId="0" borderId="1" xfId="0" applyFill="1" applyBorder="1"/>
    <xf numFmtId="0" fontId="2" fillId="2" borderId="0" xfId="0" applyFont="1" applyFill="1" applyAlignment="1"/>
    <xf numFmtId="0" fontId="2" fillId="2" borderId="0" xfId="0" applyFont="1" applyFill="1" applyAlignment="1">
      <alignment horizontal="center" vertical="center" wrapText="1"/>
    </xf>
    <xf numFmtId="1" fontId="0" fillId="2" borderId="0" xfId="0" applyNumberFormat="1" applyFill="1"/>
    <xf numFmtId="165" fontId="0" fillId="2" borderId="0" xfId="0" applyNumberFormat="1" applyFill="1"/>
    <xf numFmtId="167" fontId="0" fillId="0" borderId="1" xfId="1" applyNumberFormat="1" applyFont="1" applyBorder="1" applyAlignment="1">
      <alignment wrapText="1"/>
    </xf>
    <xf numFmtId="167" fontId="0" fillId="0" borderId="1" xfId="1" applyNumberFormat="1" applyFont="1" applyBorder="1"/>
    <xf numFmtId="166" fontId="2" fillId="2" borderId="1" xfId="0" applyNumberFormat="1" applyFont="1" applyFill="1" applyBorder="1"/>
    <xf numFmtId="167" fontId="2" fillId="2" borderId="1" xfId="1" applyNumberFormat="1" applyFont="1" applyFill="1" applyBorder="1"/>
    <xf numFmtId="0" fontId="0" fillId="2" borderId="1" xfId="0" quotePrefix="1" applyFill="1" applyBorder="1" applyAlignment="1">
      <alignment horizontal="center"/>
    </xf>
    <xf numFmtId="0" fontId="0" fillId="0" borderId="1" xfId="0" quotePrefix="1" applyBorder="1"/>
    <xf numFmtId="0" fontId="0" fillId="2" borderId="0" xfId="0" applyFill="1" applyBorder="1"/>
    <xf numFmtId="1" fontId="0" fillId="2" borderId="0" xfId="0" applyNumberFormat="1" applyFill="1" applyBorder="1"/>
    <xf numFmtId="1" fontId="9" fillId="2" borderId="1" xfId="0" quotePrefix="1" applyNumberFormat="1" applyFont="1" applyFill="1" applyBorder="1" applyAlignment="1">
      <alignment horizontal="right" vertical="top"/>
    </xf>
    <xf numFmtId="0" fontId="12" fillId="3" borderId="1" xfId="0" applyFont="1" applyFill="1" applyBorder="1" applyAlignment="1">
      <alignment horizontal="center" vertical="center"/>
    </xf>
    <xf numFmtId="1" fontId="0" fillId="0" borderId="1" xfId="0" quotePrefix="1" applyNumberFormat="1" applyBorder="1"/>
    <xf numFmtId="166" fontId="0" fillId="0" borderId="1" xfId="0" quotePrefix="1" applyNumberFormat="1" applyBorder="1"/>
    <xf numFmtId="1" fontId="0" fillId="2" borderId="0" xfId="0" quotePrefix="1" applyNumberFormat="1" applyFill="1"/>
    <xf numFmtId="0" fontId="9" fillId="2" borderId="1" xfId="0" quotePrefix="1" applyFont="1" applyFill="1" applyBorder="1" applyAlignment="1">
      <alignment horizontal="right" vertical="top"/>
    </xf>
    <xf numFmtId="0" fontId="3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1'!$C$4</c:f>
              <c:strCache>
                <c:ptCount val="1"/>
                <c:pt idx="0">
                  <c:v>Effectifs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1'!$B$5:$B$9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'Fig 1'!$C$5:$C$9</c:f>
              <c:numCache>
                <c:formatCode>General</c:formatCode>
                <c:ptCount val="5"/>
                <c:pt idx="0">
                  <c:v>249</c:v>
                </c:pt>
                <c:pt idx="1">
                  <c:v>899</c:v>
                </c:pt>
                <c:pt idx="2">
                  <c:v>1399</c:v>
                </c:pt>
                <c:pt idx="3">
                  <c:v>2271</c:v>
                </c:pt>
                <c:pt idx="4">
                  <c:v>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7-4458-BB58-7FA3F89BB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3147808"/>
        <c:axId val="733145632"/>
      </c:barChart>
      <c:catAx>
        <c:axId val="7331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145632"/>
        <c:crosses val="autoZero"/>
        <c:auto val="1"/>
        <c:lblAlgn val="ctr"/>
        <c:lblOffset val="100"/>
        <c:noMultiLvlLbl val="0"/>
      </c:catAx>
      <c:valAx>
        <c:axId val="73314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14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3'!$B$5:$B$13</c:f>
              <c:strCache>
                <c:ptCount val="9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  <c:pt idx="8">
                  <c:v>Commune appartenant à l'unité urbaine de Paris</c:v>
                </c:pt>
              </c:strCache>
            </c:strRef>
          </c:cat>
          <c:val>
            <c:numRef>
              <c:f>'Fig 3'!$E$5:$E$13</c:f>
              <c:numCache>
                <c:formatCode>0.0</c:formatCode>
                <c:ptCount val="9"/>
                <c:pt idx="0">
                  <c:v>1.7700503891065222</c:v>
                </c:pt>
                <c:pt idx="1">
                  <c:v>2.6188416930341494</c:v>
                </c:pt>
                <c:pt idx="2">
                  <c:v>3.6359686912600457</c:v>
                </c:pt>
                <c:pt idx="3">
                  <c:v>2.6803342111673327</c:v>
                </c:pt>
                <c:pt idx="4">
                  <c:v>3.3956190133698509</c:v>
                </c:pt>
                <c:pt idx="5">
                  <c:v>3.2984599725992219</c:v>
                </c:pt>
                <c:pt idx="6">
                  <c:v>4.295713835070984</c:v>
                </c:pt>
                <c:pt idx="7">
                  <c:v>4.9783773256332093</c:v>
                </c:pt>
                <c:pt idx="8">
                  <c:v>7.5422184657451599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D-4639-984E-41D05E03C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3143456"/>
        <c:axId val="733144000"/>
      </c:barChart>
      <c:catAx>
        <c:axId val="7331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144000"/>
        <c:crosses val="autoZero"/>
        <c:auto val="1"/>
        <c:lblAlgn val="ctr"/>
        <c:lblOffset val="100"/>
        <c:noMultiLvlLbl val="0"/>
      </c:catAx>
      <c:valAx>
        <c:axId val="7331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1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59916738887115E-2"/>
          <c:y val="0.11196591698142069"/>
          <c:w val="0.35319145576096705"/>
          <c:h val="0.77606816603715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5-45E9-B590-1574549FB8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55-45E9-B590-1574549FB8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55-45E9-B590-1574549FB8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55-45E9-B590-1574549FB8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755-45E9-B590-1574549FB8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755-45E9-B590-1574549FB8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755-45E9-B590-1574549FB84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755-45E9-B590-1574549FB8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4'!$B$6:$B$13</c:f>
              <c:strCache>
                <c:ptCount val="8"/>
                <c:pt idx="0">
                  <c:v>Outrage sexiste portant atteinte à la dignité ou créant une situation intimidante, hostile ou offensante imposée à une personne</c:v>
                </c:pt>
                <c:pt idx="1">
                  <c:v>Outrage sexiste par une personne abusant de l'autorité que lui confère sa fonction</c:v>
                </c:pt>
                <c:pt idx="2">
                  <c:v>Outrage sexiste d'un mineur de 15 ans</c:v>
                </c:pt>
                <c:pt idx="3">
                  <c:v>Outrage sexiste d'une personne vulnérable ou en situation de précarité économique ou sociale</c:v>
                </c:pt>
                <c:pt idx="4">
                  <c:v>Outrage sexiste en réunion</c:v>
                </c:pt>
                <c:pt idx="5">
                  <c:v>Outrage sexiste dans un moyen de transport collectif de voyageurs</c:v>
                </c:pt>
                <c:pt idx="6">
                  <c:v>Outrage sexiste dans un accès à un moyen de transport collectif de voyageurs</c:v>
                </c:pt>
                <c:pt idx="7">
                  <c:v>Outrage sexiste commis en raison de l'orientation sexuelle de la victime</c:v>
                </c:pt>
              </c:strCache>
            </c:strRef>
          </c:cat>
          <c:val>
            <c:numRef>
              <c:f>'Fig 4'!$E$6:$E$13</c:f>
              <c:numCache>
                <c:formatCode>#,##0</c:formatCode>
                <c:ptCount val="8"/>
                <c:pt idx="0">
                  <c:v>2182</c:v>
                </c:pt>
                <c:pt idx="1">
                  <c:v>76</c:v>
                </c:pt>
                <c:pt idx="2">
                  <c:v>130</c:v>
                </c:pt>
                <c:pt idx="3">
                  <c:v>39</c:v>
                </c:pt>
                <c:pt idx="4">
                  <c:v>87</c:v>
                </c:pt>
                <c:pt idx="5">
                  <c:v>80</c:v>
                </c:pt>
                <c:pt idx="6">
                  <c:v>59</c:v>
                </c:pt>
                <c:pt idx="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755-45E9-B590-1574549FB8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1681817112392189"/>
          <c:y val="3.6814093237536219E-2"/>
          <c:w val="0.5709024745316198"/>
          <c:h val="0.94519827644509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5'!$C$4</c:f>
              <c:strCache>
                <c:ptCount val="1"/>
                <c:pt idx="0">
                  <c:v>Mis en cause (1)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5'!$B$5:$B$9</c:f>
              <c:strCache>
                <c:ptCount val="5"/>
                <c:pt idx="0">
                  <c:v>60 ans ou plus</c:v>
                </c:pt>
                <c:pt idx="1">
                  <c:v>45 à 59 ans</c:v>
                </c:pt>
                <c:pt idx="2">
                  <c:v>30 à 44 ans</c:v>
                </c:pt>
                <c:pt idx="3">
                  <c:v>18 à 29 ans</c:v>
                </c:pt>
                <c:pt idx="4">
                  <c:v>Moins de 18 ans</c:v>
                </c:pt>
              </c:strCache>
            </c:strRef>
          </c:cat>
          <c:val>
            <c:numRef>
              <c:f>'Fig 5'!$C$5:$C$9</c:f>
              <c:numCache>
                <c:formatCode>0\ %</c:formatCode>
                <c:ptCount val="5"/>
                <c:pt idx="0">
                  <c:v>6.5246338215712379E-2</c:v>
                </c:pt>
                <c:pt idx="1">
                  <c:v>0.15978695073235685</c:v>
                </c:pt>
                <c:pt idx="2">
                  <c:v>0.32889480692410122</c:v>
                </c:pt>
                <c:pt idx="3">
                  <c:v>0.35952063914780291</c:v>
                </c:pt>
                <c:pt idx="4">
                  <c:v>8.6551264980026632E-2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8-4D23-B45C-6C62793AE93D}"/>
            </c:ext>
          </c:extLst>
        </c:ser>
        <c:ser>
          <c:idx val="1"/>
          <c:order val="1"/>
          <c:tx>
            <c:strRef>
              <c:f>'Fig 5'!$D$4</c:f>
              <c:strCache>
                <c:ptCount val="1"/>
                <c:pt idx="0">
                  <c:v>Victimes (2)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5'!$B$5:$B$9</c:f>
              <c:strCache>
                <c:ptCount val="5"/>
                <c:pt idx="0">
                  <c:v>60 ans ou plus</c:v>
                </c:pt>
                <c:pt idx="1">
                  <c:v>45 à 59 ans</c:v>
                </c:pt>
                <c:pt idx="2">
                  <c:v>30 à 44 ans</c:v>
                </c:pt>
                <c:pt idx="3">
                  <c:v>18 à 29 ans</c:v>
                </c:pt>
                <c:pt idx="4">
                  <c:v>Moins de 18 ans</c:v>
                </c:pt>
              </c:strCache>
            </c:strRef>
          </c:cat>
          <c:val>
            <c:numRef>
              <c:f>'Fig 5'!$D$5:$D$9</c:f>
              <c:numCache>
                <c:formatCode>0\ %</c:formatCode>
                <c:ptCount val="5"/>
                <c:pt idx="0">
                  <c:v>3.526645768025078E-2</c:v>
                </c:pt>
                <c:pt idx="1">
                  <c:v>0.11206896551724138</c:v>
                </c:pt>
                <c:pt idx="2">
                  <c:v>0.2413793103448276</c:v>
                </c:pt>
                <c:pt idx="3">
                  <c:v>0.44827586206896552</c:v>
                </c:pt>
                <c:pt idx="4">
                  <c:v>0.16300940438871472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8-4D23-B45C-6C62793A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96015872"/>
        <c:axId val="1996014240"/>
      </c:barChart>
      <c:catAx>
        <c:axId val="199601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014240"/>
        <c:crosses val="autoZero"/>
        <c:auto val="1"/>
        <c:lblAlgn val="ctr"/>
        <c:lblOffset val="100"/>
        <c:noMultiLvlLbl val="0"/>
      </c:catAx>
      <c:valAx>
        <c:axId val="199601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01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14</xdr:row>
      <xdr:rowOff>128587</xdr:rowOff>
    </xdr:from>
    <xdr:to>
      <xdr:col>4</xdr:col>
      <xdr:colOff>47625</xdr:colOff>
      <xdr:row>26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296008</xdr:colOff>
      <xdr:row>16</xdr:row>
      <xdr:rowOff>89388</xdr:rowOff>
    </xdr:from>
    <xdr:to>
      <xdr:col>3</xdr:col>
      <xdr:colOff>767863</xdr:colOff>
      <xdr:row>18</xdr:row>
      <xdr:rowOff>89388</xdr:rowOff>
    </xdr:to>
    <xdr:sp macro="" textlink="">
      <xdr:nvSpPr>
        <xdr:cNvPr id="4" name="ZoneTexte 3"/>
        <xdr:cNvSpPr txBox="1"/>
      </xdr:nvSpPr>
      <xdr:spPr>
        <a:xfrm>
          <a:off x="2943958" y="3137388"/>
          <a:ext cx="4718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700"/>
            <a:t>+22 %</a:t>
          </a:r>
          <a:endParaRPr lang="fr-FR" sz="1100"/>
        </a:p>
      </xdr:txBody>
    </xdr:sp>
    <xdr:clientData/>
  </xdr:twoCellAnchor>
  <xdr:twoCellAnchor>
    <xdr:from>
      <xdr:col>2</xdr:col>
      <xdr:colOff>910003</xdr:colOff>
      <xdr:row>18</xdr:row>
      <xdr:rowOff>113568</xdr:rowOff>
    </xdr:from>
    <xdr:to>
      <xdr:col>3</xdr:col>
      <xdr:colOff>109903</xdr:colOff>
      <xdr:row>20</xdr:row>
      <xdr:rowOff>113568</xdr:rowOff>
    </xdr:to>
    <xdr:sp macro="" textlink="">
      <xdr:nvSpPr>
        <xdr:cNvPr id="5" name="ZoneTexte 4"/>
        <xdr:cNvSpPr txBox="1"/>
      </xdr:nvSpPr>
      <xdr:spPr>
        <a:xfrm>
          <a:off x="2338753" y="3542568"/>
          <a:ext cx="4191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700"/>
            <a:t>+62 %</a:t>
          </a:r>
          <a:endParaRPr lang="fr-FR" sz="1100"/>
        </a:p>
      </xdr:txBody>
    </xdr:sp>
    <xdr:clientData/>
  </xdr:twoCellAnchor>
  <xdr:twoCellAnchor>
    <xdr:from>
      <xdr:col>2</xdr:col>
      <xdr:colOff>260105</xdr:colOff>
      <xdr:row>20</xdr:row>
      <xdr:rowOff>163391</xdr:rowOff>
    </xdr:from>
    <xdr:to>
      <xdr:col>2</xdr:col>
      <xdr:colOff>680670</xdr:colOff>
      <xdr:row>22</xdr:row>
      <xdr:rowOff>163391</xdr:rowOff>
    </xdr:to>
    <xdr:sp macro="" textlink="">
      <xdr:nvSpPr>
        <xdr:cNvPr id="6" name="ZoneTexte 5"/>
        <xdr:cNvSpPr txBox="1"/>
      </xdr:nvSpPr>
      <xdr:spPr>
        <a:xfrm>
          <a:off x="1688855" y="3973391"/>
          <a:ext cx="42056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700"/>
            <a:t>+56 % </a:t>
          </a:r>
          <a:endParaRPr lang="fr-FR" sz="1100"/>
        </a:p>
      </xdr:txBody>
    </xdr:sp>
    <xdr:clientData/>
  </xdr:twoCellAnchor>
  <xdr:twoCellAnchor>
    <xdr:from>
      <xdr:col>1</xdr:col>
      <xdr:colOff>814755</xdr:colOff>
      <xdr:row>22</xdr:row>
      <xdr:rowOff>117963</xdr:rowOff>
    </xdr:from>
    <xdr:to>
      <xdr:col>2</xdr:col>
      <xdr:colOff>82062</xdr:colOff>
      <xdr:row>23</xdr:row>
      <xdr:rowOff>128222</xdr:rowOff>
    </xdr:to>
    <xdr:sp macro="" textlink="">
      <xdr:nvSpPr>
        <xdr:cNvPr id="7" name="ZoneTexte 6"/>
        <xdr:cNvSpPr txBox="1"/>
      </xdr:nvSpPr>
      <xdr:spPr>
        <a:xfrm>
          <a:off x="1024305" y="4308963"/>
          <a:ext cx="486507" cy="2007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700"/>
            <a:t>+261%</a:t>
          </a:r>
          <a:endParaRPr lang="fr-FR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0.22308</cdr:x>
      <cdr:y>0.63057</cdr:y>
    </cdr:from>
    <cdr:to>
      <cdr:x>0.34615</cdr:x>
      <cdr:y>0.80892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828675" y="1414463"/>
          <a:ext cx="457200" cy="4000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0.38179</cdr:x>
      <cdr:y>0.49045</cdr:y>
    </cdr:from>
    <cdr:to>
      <cdr:x>0.51282</cdr:x>
      <cdr:y>0.64085</cdr:y>
    </cdr:to>
    <cdr:cxnSp macro="">
      <cdr:nvCxnSpPr>
        <cdr:cNvPr id="9" name="Connecteur droit 8"/>
        <cdr:cNvCxnSpPr/>
      </cdr:nvCxnSpPr>
      <cdr:spPr>
        <a:xfrm xmlns:a="http://schemas.openxmlformats.org/drawingml/2006/main" flipV="1">
          <a:off x="1418265" y="1100138"/>
          <a:ext cx="486735" cy="3373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0.55509</cdr:x>
      <cdr:y>0.2569</cdr:y>
    </cdr:from>
    <cdr:to>
      <cdr:x>0.68462</cdr:x>
      <cdr:y>0.50592</cdr:y>
    </cdr:to>
    <cdr:cxnSp macro="">
      <cdr:nvCxnSpPr>
        <cdr:cNvPr id="11" name="Connecteur droit 10"/>
        <cdr:cNvCxnSpPr/>
      </cdr:nvCxnSpPr>
      <cdr:spPr>
        <a:xfrm xmlns:a="http://schemas.openxmlformats.org/drawingml/2006/main" flipV="1">
          <a:off x="2062028" y="576263"/>
          <a:ext cx="481147" cy="55858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0.73123</cdr:x>
      <cdr:y>0.12951</cdr:y>
    </cdr:from>
    <cdr:to>
      <cdr:x>0.85641</cdr:x>
      <cdr:y>0.25494</cdr:y>
    </cdr:to>
    <cdr:cxnSp macro="">
      <cdr:nvCxnSpPr>
        <cdr:cNvPr id="13" name="Connecteur droit 12"/>
        <cdr:cNvCxnSpPr/>
      </cdr:nvCxnSpPr>
      <cdr:spPr>
        <a:xfrm xmlns:a="http://schemas.openxmlformats.org/drawingml/2006/main" flipV="1">
          <a:off x="2716322" y="290513"/>
          <a:ext cx="465028" cy="28135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465000</xdr:colOff>
      <xdr:row>3</xdr:row>
      <xdr:rowOff>263903</xdr:rowOff>
    </xdr:from>
    <xdr:to>
      <xdr:col>19</xdr:col>
      <xdr:colOff>731600</xdr:colOff>
      <xdr:row>18</xdr:row>
      <xdr:rowOff>93724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0853" y="1171579"/>
          <a:ext cx="4076600" cy="3639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180976</xdr:colOff>
      <xdr:row>18</xdr:row>
      <xdr:rowOff>42862</xdr:rowOff>
    </xdr:from>
    <xdr:to>
      <xdr:col>3</xdr:col>
      <xdr:colOff>638736</xdr:colOff>
      <xdr:row>32</xdr:row>
      <xdr:rowOff>95250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261937</xdr:colOff>
      <xdr:row>18</xdr:row>
      <xdr:rowOff>52386</xdr:rowOff>
    </xdr:from>
    <xdr:to>
      <xdr:col>4</xdr:col>
      <xdr:colOff>200025</xdr:colOff>
      <xdr:row>33</xdr:row>
      <xdr:rowOff>19049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13</xdr:row>
      <xdr:rowOff>157162</xdr:rowOff>
    </xdr:from>
    <xdr:to>
      <xdr:col>2</xdr:col>
      <xdr:colOff>685800</xdr:colOff>
      <xdr:row>28</xdr:row>
      <xdr:rowOff>42862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tabSelected="1" zoomScale="85" zoomScaleNormal="85" workbookViewId="0">
      <selection activeCell="K18" sqref="K18"/>
    </sheetView>
  </sheetViews>
  <sheetFormatPr baseColWidth="10" defaultRowHeight="15" x14ac:dyDescent="0.25"/>
  <cols>
    <col min="1" max="1" width="3.140625" style="2" customWidth="1"/>
    <col min="2" max="4" width="18.28515625" style="2" customWidth="1"/>
    <col min="5" max="16384" width="11.42578125" style="2"/>
  </cols>
  <sheetData>
    <row r="2" spans="2:4" x14ac:dyDescent="0.25">
      <c r="B2" s="1" t="s">
        <v>0</v>
      </c>
    </row>
    <row r="3" spans="2:4" x14ac:dyDescent="0.25">
      <c r="B3" s="2" t="s">
        <v>1</v>
      </c>
    </row>
    <row r="4" spans="2:4" x14ac:dyDescent="0.25">
      <c r="B4" s="9" t="s">
        <v>5</v>
      </c>
      <c r="C4" s="9" t="s">
        <v>128</v>
      </c>
      <c r="D4" s="9" t="s">
        <v>8</v>
      </c>
    </row>
    <row r="5" spans="2:4" x14ac:dyDescent="0.25">
      <c r="B5" s="5">
        <v>2018</v>
      </c>
      <c r="C5" s="5">
        <v>249</v>
      </c>
      <c r="D5" s="6" t="s">
        <v>7</v>
      </c>
    </row>
    <row r="6" spans="2:4" x14ac:dyDescent="0.25">
      <c r="B6" s="5">
        <v>2019</v>
      </c>
      <c r="C6" s="5">
        <v>899</v>
      </c>
      <c r="D6" s="7">
        <f>((C6/C5)-1)*100</f>
        <v>261.04417670682733</v>
      </c>
    </row>
    <row r="7" spans="2:4" x14ac:dyDescent="0.25">
      <c r="B7" s="5">
        <v>2020</v>
      </c>
      <c r="C7" s="5">
        <v>1399</v>
      </c>
      <c r="D7" s="7">
        <f t="shared" ref="D7:D9" si="0">((C7/C6)-1)*100</f>
        <v>55.617352614015573</v>
      </c>
    </row>
    <row r="8" spans="2:4" x14ac:dyDescent="0.25">
      <c r="B8" s="5">
        <v>2021</v>
      </c>
      <c r="C8" s="5">
        <v>2271</v>
      </c>
      <c r="D8" s="7">
        <f t="shared" si="0"/>
        <v>62.330235882773401</v>
      </c>
    </row>
    <row r="9" spans="2:4" x14ac:dyDescent="0.25">
      <c r="B9" s="5">
        <v>2022</v>
      </c>
      <c r="C9" s="5">
        <v>2765</v>
      </c>
      <c r="D9" s="7">
        <f t="shared" si="0"/>
        <v>21.752531924262431</v>
      </c>
    </row>
    <row r="10" spans="2:4" x14ac:dyDescent="0.25">
      <c r="B10" s="8" t="s">
        <v>6</v>
      </c>
      <c r="C10" s="5">
        <v>7583</v>
      </c>
      <c r="D10" s="6" t="s">
        <v>7</v>
      </c>
    </row>
    <row r="12" spans="2:4" x14ac:dyDescent="0.25">
      <c r="B12" s="3" t="s">
        <v>2</v>
      </c>
    </row>
    <row r="13" spans="2:4" x14ac:dyDescent="0.25">
      <c r="B13" s="3" t="s">
        <v>3</v>
      </c>
    </row>
    <row r="14" spans="2:4" x14ac:dyDescent="0.25">
      <c r="B14" s="3" t="s">
        <v>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12"/>
  <sheetViews>
    <sheetView topLeftCell="F10" zoomScale="115" zoomScaleNormal="115" workbookViewId="0">
      <selection activeCell="I28" sqref="I28"/>
    </sheetView>
  </sheetViews>
  <sheetFormatPr baseColWidth="10" defaultRowHeight="15" x14ac:dyDescent="0.25"/>
  <cols>
    <col min="1" max="1" width="4" style="2" customWidth="1"/>
    <col min="2" max="3" width="20.85546875" style="2" customWidth="1"/>
    <col min="4" max="5" width="16.85546875" style="2" customWidth="1"/>
    <col min="6" max="6" width="11.42578125" style="2"/>
    <col min="7" max="7" width="19.85546875" style="2" customWidth="1"/>
    <col min="8" max="8" width="11.42578125" style="2"/>
    <col min="9" max="9" width="27.85546875" style="2" customWidth="1"/>
    <col min="10" max="11" width="11.42578125" style="2"/>
    <col min="12" max="12" width="15.5703125" style="2" bestFit="1" customWidth="1"/>
    <col min="13" max="13" width="11.42578125" style="2"/>
    <col min="14" max="14" width="19" style="2" customWidth="1"/>
    <col min="15" max="16384" width="11.42578125" style="2"/>
  </cols>
  <sheetData>
    <row r="2" spans="2:14" ht="41.25" customHeight="1" x14ac:dyDescent="0.25">
      <c r="B2" s="58" t="s">
        <v>194</v>
      </c>
      <c r="C2" s="58"/>
      <c r="D2" s="58"/>
      <c r="E2" s="58"/>
      <c r="F2" s="58"/>
      <c r="G2" s="58"/>
      <c r="I2" s="59" t="s">
        <v>192</v>
      </c>
      <c r="J2" s="59"/>
      <c r="K2" s="59"/>
      <c r="L2" s="59"/>
      <c r="M2" s="59"/>
      <c r="N2" s="59"/>
    </row>
    <row r="4" spans="2:14" ht="90" x14ac:dyDescent="0.25">
      <c r="B4" s="11" t="s">
        <v>9</v>
      </c>
      <c r="C4" s="11" t="s">
        <v>10</v>
      </c>
      <c r="D4" s="11" t="s">
        <v>168</v>
      </c>
      <c r="E4" s="11" t="s">
        <v>169</v>
      </c>
      <c r="F4" s="11" t="s">
        <v>11</v>
      </c>
      <c r="G4" s="11" t="s">
        <v>174</v>
      </c>
      <c r="H4" s="41"/>
      <c r="I4" s="11" t="s">
        <v>173</v>
      </c>
      <c r="J4" s="11" t="s">
        <v>168</v>
      </c>
      <c r="K4" s="11" t="s">
        <v>169</v>
      </c>
      <c r="L4" s="11" t="s">
        <v>11</v>
      </c>
      <c r="M4" s="11" t="s">
        <v>174</v>
      </c>
      <c r="N4" s="11" t="s">
        <v>175</v>
      </c>
    </row>
    <row r="5" spans="2:14" x14ac:dyDescent="0.25">
      <c r="B5" s="10">
        <v>45</v>
      </c>
      <c r="C5" s="10" t="s">
        <v>12</v>
      </c>
      <c r="D5" s="10">
        <v>504</v>
      </c>
      <c r="E5" s="38">
        <f>D5/5</f>
        <v>100.8</v>
      </c>
      <c r="F5" s="10">
        <v>682304</v>
      </c>
      <c r="G5" s="37">
        <f>(E5/F5)*100000</f>
        <v>14.773473407747867</v>
      </c>
      <c r="H5" s="42"/>
      <c r="I5" s="10" t="s">
        <v>61</v>
      </c>
      <c r="J5" s="10">
        <v>34</v>
      </c>
      <c r="K5" s="10">
        <v>8.5</v>
      </c>
      <c r="L5" s="44">
        <v>383559</v>
      </c>
      <c r="M5" s="10">
        <v>1.8</v>
      </c>
      <c r="N5" s="10" t="s">
        <v>176</v>
      </c>
    </row>
    <row r="6" spans="2:14" x14ac:dyDescent="0.25">
      <c r="B6" s="10">
        <v>75</v>
      </c>
      <c r="C6" s="10" t="s">
        <v>13</v>
      </c>
      <c r="D6" s="10">
        <v>983</v>
      </c>
      <c r="E6" s="38">
        <f t="shared" ref="E6:E69" si="0">D6/5</f>
        <v>196.6</v>
      </c>
      <c r="F6" s="10">
        <v>2145906</v>
      </c>
      <c r="G6" s="37">
        <f t="shared" ref="G6:G69" si="1">(E6/F6)*100000</f>
        <v>9.1616314973722055</v>
      </c>
      <c r="I6" s="10" t="s">
        <v>66</v>
      </c>
      <c r="J6" s="10">
        <v>31</v>
      </c>
      <c r="K6" s="10">
        <v>7.75</v>
      </c>
      <c r="L6" s="44">
        <v>361225</v>
      </c>
      <c r="M6" s="10">
        <v>1.7</v>
      </c>
      <c r="N6" s="10" t="s">
        <v>176</v>
      </c>
    </row>
    <row r="7" spans="2:14" x14ac:dyDescent="0.25">
      <c r="B7" s="10">
        <v>72</v>
      </c>
      <c r="C7" s="10" t="s">
        <v>14</v>
      </c>
      <c r="D7" s="10">
        <v>105</v>
      </c>
      <c r="E7" s="38">
        <f t="shared" si="0"/>
        <v>21</v>
      </c>
      <c r="F7" s="10">
        <v>566993</v>
      </c>
      <c r="G7" s="37">
        <f t="shared" si="1"/>
        <v>3.7037494290052964</v>
      </c>
      <c r="H7" s="40"/>
      <c r="I7" s="10" t="s">
        <v>86</v>
      </c>
      <c r="J7" s="10">
        <v>18</v>
      </c>
      <c r="K7" s="10">
        <v>4.5</v>
      </c>
      <c r="L7" s="44">
        <v>285133</v>
      </c>
      <c r="M7" s="10">
        <v>1.3</v>
      </c>
      <c r="N7" s="10" t="s">
        <v>177</v>
      </c>
    </row>
    <row r="8" spans="2:14" x14ac:dyDescent="0.25">
      <c r="B8" s="10">
        <v>5</v>
      </c>
      <c r="C8" s="10" t="s">
        <v>15</v>
      </c>
      <c r="D8" s="10">
        <v>22</v>
      </c>
      <c r="E8" s="38">
        <f t="shared" si="0"/>
        <v>4.4000000000000004</v>
      </c>
      <c r="F8" s="10">
        <v>140605</v>
      </c>
      <c r="G8" s="37">
        <f t="shared" si="1"/>
        <v>3.1293339497172936</v>
      </c>
      <c r="I8" s="10" t="s">
        <v>97</v>
      </c>
      <c r="J8" s="10">
        <v>47</v>
      </c>
      <c r="K8" s="10">
        <v>11.75</v>
      </c>
      <c r="L8" s="44">
        <v>863083</v>
      </c>
      <c r="M8" s="10">
        <v>1.1000000000000001</v>
      </c>
      <c r="N8" s="10" t="s">
        <v>177</v>
      </c>
    </row>
    <row r="9" spans="2:14" x14ac:dyDescent="0.25">
      <c r="B9" s="10">
        <v>69</v>
      </c>
      <c r="C9" s="10" t="s">
        <v>16</v>
      </c>
      <c r="D9" s="10">
        <v>286</v>
      </c>
      <c r="E9" s="38">
        <f t="shared" si="0"/>
        <v>57.2</v>
      </c>
      <c r="F9" s="10">
        <v>1883437</v>
      </c>
      <c r="G9" s="37">
        <f t="shared" si="1"/>
        <v>3.0370009721588778</v>
      </c>
      <c r="I9" s="10" t="s">
        <v>114</v>
      </c>
      <c r="J9" s="49" t="s">
        <v>7</v>
      </c>
      <c r="K9" s="49" t="s">
        <v>7</v>
      </c>
      <c r="L9" s="44">
        <v>256517.85</v>
      </c>
      <c r="M9" s="49" t="s">
        <v>7</v>
      </c>
      <c r="N9" s="10" t="s">
        <v>177</v>
      </c>
    </row>
    <row r="10" spans="2:14" x14ac:dyDescent="0.25">
      <c r="B10" s="10">
        <v>32</v>
      </c>
      <c r="C10" s="10" t="s">
        <v>17</v>
      </c>
      <c r="D10" s="10">
        <v>28</v>
      </c>
      <c r="E10" s="38">
        <f t="shared" si="0"/>
        <v>5.6</v>
      </c>
      <c r="F10" s="10">
        <v>191819</v>
      </c>
      <c r="G10" s="37">
        <f t="shared" si="1"/>
        <v>2.919418827123486</v>
      </c>
      <c r="I10" s="10" t="s">
        <v>178</v>
      </c>
      <c r="J10" s="10">
        <v>2074</v>
      </c>
      <c r="K10" s="10">
        <v>518.5</v>
      </c>
      <c r="L10" s="44">
        <v>12271794</v>
      </c>
      <c r="M10" s="10">
        <v>3.4</v>
      </c>
      <c r="N10" s="10" t="s">
        <v>179</v>
      </c>
    </row>
    <row r="11" spans="2:14" x14ac:dyDescent="0.25">
      <c r="B11" s="10">
        <v>52</v>
      </c>
      <c r="C11" s="10" t="s">
        <v>18</v>
      </c>
      <c r="D11" s="10">
        <v>24</v>
      </c>
      <c r="E11" s="38">
        <f t="shared" si="0"/>
        <v>4.8</v>
      </c>
      <c r="F11" s="10">
        <v>171798</v>
      </c>
      <c r="G11" s="37">
        <f t="shared" si="1"/>
        <v>2.7939789753082107</v>
      </c>
      <c r="I11" s="10" t="s">
        <v>180</v>
      </c>
      <c r="J11" s="10">
        <v>669</v>
      </c>
      <c r="K11" s="10">
        <v>167.25</v>
      </c>
      <c r="L11" s="44">
        <v>2574863</v>
      </c>
      <c r="M11" s="10">
        <v>5.2</v>
      </c>
      <c r="N11" s="10" t="s">
        <v>179</v>
      </c>
    </row>
    <row r="12" spans="2:14" x14ac:dyDescent="0.25">
      <c r="B12" s="10">
        <v>67</v>
      </c>
      <c r="C12" s="10" t="s">
        <v>19</v>
      </c>
      <c r="D12" s="10">
        <v>168</v>
      </c>
      <c r="E12" s="38">
        <f t="shared" si="0"/>
        <v>33.6</v>
      </c>
      <c r="F12" s="10">
        <v>1148073</v>
      </c>
      <c r="G12" s="37">
        <f t="shared" si="1"/>
        <v>2.9266431664188604</v>
      </c>
      <c r="I12" s="10" t="s">
        <v>181</v>
      </c>
      <c r="J12" s="10">
        <v>197</v>
      </c>
      <c r="K12" s="10">
        <v>49.25</v>
      </c>
      <c r="L12" s="44">
        <v>2801695</v>
      </c>
      <c r="M12" s="10">
        <v>1.4</v>
      </c>
      <c r="N12" s="10" t="s">
        <v>176</v>
      </c>
    </row>
    <row r="13" spans="2:14" x14ac:dyDescent="0.25">
      <c r="B13" s="10">
        <v>10</v>
      </c>
      <c r="C13" s="10" t="s">
        <v>20</v>
      </c>
      <c r="D13" s="10">
        <v>43</v>
      </c>
      <c r="E13" s="38">
        <f t="shared" si="0"/>
        <v>8.6</v>
      </c>
      <c r="F13" s="10">
        <v>311435</v>
      </c>
      <c r="G13" s="37">
        <f t="shared" si="1"/>
        <v>2.7614108883073514</v>
      </c>
      <c r="I13" s="10" t="s">
        <v>182</v>
      </c>
      <c r="J13" s="10">
        <v>203</v>
      </c>
      <c r="K13" s="10">
        <v>50.75</v>
      </c>
      <c r="L13" s="44">
        <v>3325522</v>
      </c>
      <c r="M13" s="10">
        <v>1.2</v>
      </c>
      <c r="N13" s="10" t="s">
        <v>177</v>
      </c>
    </row>
    <row r="14" spans="2:14" x14ac:dyDescent="0.25">
      <c r="B14" s="10">
        <v>15</v>
      </c>
      <c r="C14" s="10" t="s">
        <v>21</v>
      </c>
      <c r="D14" s="10">
        <v>19</v>
      </c>
      <c r="E14" s="38">
        <f t="shared" si="0"/>
        <v>3.8</v>
      </c>
      <c r="F14" s="10">
        <v>144379</v>
      </c>
      <c r="G14" s="37">
        <f t="shared" si="1"/>
        <v>2.631961711883307</v>
      </c>
      <c r="I14" s="10" t="s">
        <v>183</v>
      </c>
      <c r="J14" s="10">
        <v>698</v>
      </c>
      <c r="K14" s="10">
        <v>174.5</v>
      </c>
      <c r="L14" s="44">
        <v>5997734</v>
      </c>
      <c r="M14" s="10">
        <v>2.2999999999999998</v>
      </c>
      <c r="N14" s="10" t="s">
        <v>179</v>
      </c>
    </row>
    <row r="15" spans="2:14" x14ac:dyDescent="0.25">
      <c r="B15" s="10">
        <v>59</v>
      </c>
      <c r="C15" s="10" t="s">
        <v>22</v>
      </c>
      <c r="D15" s="10">
        <v>356</v>
      </c>
      <c r="E15" s="38">
        <f t="shared" si="0"/>
        <v>71.2</v>
      </c>
      <c r="F15" s="10">
        <v>2607746</v>
      </c>
      <c r="G15" s="37">
        <f t="shared" si="1"/>
        <v>2.7303272634681446</v>
      </c>
      <c r="I15" s="10" t="s">
        <v>184</v>
      </c>
      <c r="J15" s="10">
        <v>595</v>
      </c>
      <c r="K15" s="10">
        <v>148.75</v>
      </c>
      <c r="L15" s="44">
        <v>5562651</v>
      </c>
      <c r="M15" s="10">
        <v>2.1</v>
      </c>
      <c r="N15" s="10" t="s">
        <v>176</v>
      </c>
    </row>
    <row r="16" spans="2:14" x14ac:dyDescent="0.25">
      <c r="B16" s="10">
        <v>28</v>
      </c>
      <c r="C16" s="10" t="s">
        <v>23</v>
      </c>
      <c r="D16" s="10">
        <v>58</v>
      </c>
      <c r="E16" s="38">
        <f t="shared" si="0"/>
        <v>11.6</v>
      </c>
      <c r="F16" s="10">
        <v>431443</v>
      </c>
      <c r="G16" s="37">
        <f t="shared" si="1"/>
        <v>2.6886518033668412</v>
      </c>
      <c r="I16" s="10" t="s">
        <v>185</v>
      </c>
      <c r="J16" s="10">
        <v>365</v>
      </c>
      <c r="K16" s="10">
        <v>91.25</v>
      </c>
      <c r="L16" s="44">
        <v>3832120</v>
      </c>
      <c r="M16" s="10">
        <v>1.9</v>
      </c>
      <c r="N16" s="10" t="s">
        <v>176</v>
      </c>
    </row>
    <row r="17" spans="2:14" x14ac:dyDescent="0.25">
      <c r="B17" s="10">
        <v>86</v>
      </c>
      <c r="C17" s="10" t="s">
        <v>24</v>
      </c>
      <c r="D17" s="10">
        <v>57</v>
      </c>
      <c r="E17" s="38">
        <f t="shared" si="0"/>
        <v>11.4</v>
      </c>
      <c r="F17" s="10">
        <v>439332</v>
      </c>
      <c r="G17" s="37">
        <f t="shared" si="1"/>
        <v>2.5948485427876866</v>
      </c>
      <c r="I17" s="10" t="s">
        <v>186</v>
      </c>
      <c r="J17" s="10">
        <v>275</v>
      </c>
      <c r="K17" s="10">
        <v>68.75</v>
      </c>
      <c r="L17" s="44">
        <v>3373835</v>
      </c>
      <c r="M17" s="10">
        <v>1.6</v>
      </c>
      <c r="N17" s="10" t="s">
        <v>176</v>
      </c>
    </row>
    <row r="18" spans="2:14" x14ac:dyDescent="0.25">
      <c r="B18" s="10">
        <v>53</v>
      </c>
      <c r="C18" s="10" t="s">
        <v>25</v>
      </c>
      <c r="D18" s="10">
        <v>40</v>
      </c>
      <c r="E18" s="38">
        <f t="shared" si="0"/>
        <v>8</v>
      </c>
      <c r="F18" s="10">
        <v>306538</v>
      </c>
      <c r="G18" s="37">
        <f t="shared" si="1"/>
        <v>2.6097906295467448</v>
      </c>
      <c r="I18" s="10" t="s">
        <v>187</v>
      </c>
      <c r="J18" s="10">
        <v>494</v>
      </c>
      <c r="K18" s="10">
        <v>123.5</v>
      </c>
      <c r="L18" s="44">
        <v>6033952</v>
      </c>
      <c r="M18" s="10">
        <v>1.6</v>
      </c>
      <c r="N18" s="10" t="s">
        <v>176</v>
      </c>
    </row>
    <row r="19" spans="2:14" x14ac:dyDescent="0.25">
      <c r="B19" s="10">
        <v>91</v>
      </c>
      <c r="C19" s="10" t="s">
        <v>26</v>
      </c>
      <c r="D19" s="10">
        <v>166</v>
      </c>
      <c r="E19" s="38">
        <f t="shared" si="0"/>
        <v>33.200000000000003</v>
      </c>
      <c r="F19" s="10">
        <v>1306118</v>
      </c>
      <c r="G19" s="37">
        <f t="shared" si="1"/>
        <v>2.5418836582912112</v>
      </c>
      <c r="I19" s="10" t="s">
        <v>188</v>
      </c>
      <c r="J19" s="10">
        <v>520</v>
      </c>
      <c r="K19" s="10">
        <v>130</v>
      </c>
      <c r="L19" s="44">
        <v>5973969</v>
      </c>
      <c r="M19" s="10">
        <v>1.7</v>
      </c>
      <c r="N19" s="10" t="s">
        <v>176</v>
      </c>
    </row>
    <row r="20" spans="2:14" x14ac:dyDescent="0.25">
      <c r="B20" s="10">
        <v>95</v>
      </c>
      <c r="C20" s="10" t="s">
        <v>27</v>
      </c>
      <c r="D20" s="10">
        <v>144</v>
      </c>
      <c r="E20" s="38">
        <f t="shared" si="0"/>
        <v>28.8</v>
      </c>
      <c r="F20" s="10">
        <v>1251804</v>
      </c>
      <c r="G20" s="37">
        <f t="shared" si="1"/>
        <v>2.3006796591159637</v>
      </c>
      <c r="I20" s="10" t="s">
        <v>189</v>
      </c>
      <c r="J20" s="10">
        <v>839</v>
      </c>
      <c r="K20" s="10">
        <v>209.75</v>
      </c>
      <c r="L20" s="44">
        <v>8078652</v>
      </c>
      <c r="M20" s="10">
        <v>2.1</v>
      </c>
      <c r="N20" s="10" t="s">
        <v>176</v>
      </c>
    </row>
    <row r="21" spans="2:14" x14ac:dyDescent="0.25">
      <c r="B21" s="10">
        <v>6</v>
      </c>
      <c r="C21" s="10" t="s">
        <v>28</v>
      </c>
      <c r="D21" s="10">
        <v>128</v>
      </c>
      <c r="E21" s="38">
        <f t="shared" si="0"/>
        <v>25.6</v>
      </c>
      <c r="F21" s="10">
        <v>1097410</v>
      </c>
      <c r="G21" s="37">
        <f t="shared" si="1"/>
        <v>2.3327653292752939</v>
      </c>
      <c r="I21" s="10" t="s">
        <v>190</v>
      </c>
      <c r="J21" s="10">
        <v>508</v>
      </c>
      <c r="K21" s="10">
        <v>127</v>
      </c>
      <c r="L21" s="44">
        <v>5098666</v>
      </c>
      <c r="M21" s="10">
        <v>2</v>
      </c>
      <c r="N21" s="10" t="s">
        <v>176</v>
      </c>
    </row>
    <row r="22" spans="2:14" x14ac:dyDescent="0.25">
      <c r="B22" s="10">
        <v>34</v>
      </c>
      <c r="C22" s="10" t="s">
        <v>29</v>
      </c>
      <c r="D22" s="10">
        <v>141</v>
      </c>
      <c r="E22" s="38">
        <f t="shared" si="0"/>
        <v>28.2</v>
      </c>
      <c r="F22" s="10">
        <v>1188973</v>
      </c>
      <c r="G22" s="37">
        <f t="shared" si="1"/>
        <v>2.3717948178806414</v>
      </c>
      <c r="I22" s="10" t="s">
        <v>191</v>
      </c>
      <c r="J22" s="49" t="s">
        <v>7</v>
      </c>
      <c r="K22" s="49" t="s">
        <v>7</v>
      </c>
      <c r="L22" s="45">
        <v>343701</v>
      </c>
      <c r="M22" s="49" t="s">
        <v>7</v>
      </c>
      <c r="N22" s="10" t="s">
        <v>177</v>
      </c>
    </row>
    <row r="23" spans="2:14" x14ac:dyDescent="0.25">
      <c r="B23" s="10">
        <v>51</v>
      </c>
      <c r="C23" s="10" t="s">
        <v>30</v>
      </c>
      <c r="D23" s="10">
        <v>70</v>
      </c>
      <c r="E23" s="38">
        <f t="shared" si="0"/>
        <v>14</v>
      </c>
      <c r="F23" s="10">
        <v>566659</v>
      </c>
      <c r="G23" s="37">
        <f t="shared" si="1"/>
        <v>2.4706216613518888</v>
      </c>
      <c r="I23" s="9" t="s">
        <v>170</v>
      </c>
      <c r="J23" s="9">
        <v>7583</v>
      </c>
      <c r="K23" s="9">
        <v>1516.6000000000004</v>
      </c>
      <c r="L23" s="47">
        <v>67418671.849999994</v>
      </c>
      <c r="M23" s="46">
        <v>2.2495251810570935</v>
      </c>
      <c r="N23" s="48" t="s">
        <v>7</v>
      </c>
    </row>
    <row r="24" spans="2:14" x14ac:dyDescent="0.25">
      <c r="B24" s="10">
        <v>61</v>
      </c>
      <c r="C24" s="10" t="s">
        <v>31</v>
      </c>
      <c r="D24" s="10">
        <v>39</v>
      </c>
      <c r="E24" s="38">
        <f t="shared" si="0"/>
        <v>7.8</v>
      </c>
      <c r="F24" s="10">
        <v>278475</v>
      </c>
      <c r="G24" s="37">
        <f t="shared" si="1"/>
        <v>2.8009695663883654</v>
      </c>
      <c r="I24" s="3" t="s">
        <v>198</v>
      </c>
    </row>
    <row r="25" spans="2:14" x14ac:dyDescent="0.25">
      <c r="B25" s="10">
        <v>65</v>
      </c>
      <c r="C25" s="10" t="s">
        <v>32</v>
      </c>
      <c r="D25" s="10">
        <v>28</v>
      </c>
      <c r="E25" s="38">
        <f t="shared" si="0"/>
        <v>5.6</v>
      </c>
      <c r="F25" s="10">
        <v>229788</v>
      </c>
      <c r="G25" s="37">
        <f t="shared" si="1"/>
        <v>2.4370289136073247</v>
      </c>
      <c r="I25" s="3" t="s">
        <v>193</v>
      </c>
    </row>
    <row r="26" spans="2:14" x14ac:dyDescent="0.25">
      <c r="B26" s="10">
        <v>78</v>
      </c>
      <c r="C26" s="10" t="s">
        <v>33</v>
      </c>
      <c r="D26" s="10">
        <v>167</v>
      </c>
      <c r="E26" s="38">
        <f t="shared" si="0"/>
        <v>33.4</v>
      </c>
      <c r="F26" s="10">
        <v>1449723</v>
      </c>
      <c r="G26" s="37">
        <f t="shared" si="1"/>
        <v>2.3038883979905127</v>
      </c>
      <c r="I26" s="3" t="s">
        <v>116</v>
      </c>
    </row>
    <row r="27" spans="2:14" x14ac:dyDescent="0.25">
      <c r="B27" s="10">
        <v>80</v>
      </c>
      <c r="C27" s="10" t="s">
        <v>34</v>
      </c>
      <c r="D27" s="10">
        <v>68</v>
      </c>
      <c r="E27" s="38">
        <f t="shared" si="0"/>
        <v>13.6</v>
      </c>
      <c r="F27" s="10">
        <v>568748</v>
      </c>
      <c r="G27" s="37">
        <f t="shared" si="1"/>
        <v>2.3912171998846592</v>
      </c>
      <c r="I27" s="12" t="s">
        <v>117</v>
      </c>
    </row>
    <row r="28" spans="2:14" x14ac:dyDescent="0.25">
      <c r="B28" s="10">
        <v>38</v>
      </c>
      <c r="C28" s="10" t="s">
        <v>35</v>
      </c>
      <c r="D28" s="10">
        <v>151</v>
      </c>
      <c r="E28" s="38">
        <f t="shared" si="0"/>
        <v>30.2</v>
      </c>
      <c r="F28" s="10">
        <v>1277513</v>
      </c>
      <c r="G28" s="37">
        <f t="shared" si="1"/>
        <v>2.3639681161757258</v>
      </c>
      <c r="I28" s="3" t="s">
        <v>196</v>
      </c>
    </row>
    <row r="29" spans="2:14" x14ac:dyDescent="0.25">
      <c r="B29" s="10">
        <v>82</v>
      </c>
      <c r="C29" s="10" t="s">
        <v>36</v>
      </c>
      <c r="D29" s="10">
        <v>31</v>
      </c>
      <c r="E29" s="38">
        <f t="shared" si="0"/>
        <v>6.2</v>
      </c>
      <c r="F29" s="10">
        <v>262316</v>
      </c>
      <c r="G29" s="37">
        <f t="shared" si="1"/>
        <v>2.3635615059698991</v>
      </c>
    </row>
    <row r="30" spans="2:14" x14ac:dyDescent="0.25">
      <c r="B30" s="10">
        <v>90</v>
      </c>
      <c r="C30" s="10" t="s">
        <v>37</v>
      </c>
      <c r="D30" s="10">
        <v>16</v>
      </c>
      <c r="E30" s="38">
        <f t="shared" si="0"/>
        <v>3.2</v>
      </c>
      <c r="F30" s="10">
        <v>140120</v>
      </c>
      <c r="G30" s="37">
        <f t="shared" si="1"/>
        <v>2.2837567799029403</v>
      </c>
    </row>
    <row r="31" spans="2:14" x14ac:dyDescent="0.25">
      <c r="B31" s="10">
        <v>23</v>
      </c>
      <c r="C31" s="10" t="s">
        <v>38</v>
      </c>
      <c r="D31" s="10">
        <v>14</v>
      </c>
      <c r="E31" s="38">
        <f t="shared" si="0"/>
        <v>2.8</v>
      </c>
      <c r="F31" s="10">
        <v>115995</v>
      </c>
      <c r="G31" s="37">
        <f t="shared" si="1"/>
        <v>2.4138971507392557</v>
      </c>
    </row>
    <row r="32" spans="2:14" x14ac:dyDescent="0.25">
      <c r="B32" s="10">
        <v>26</v>
      </c>
      <c r="C32" s="10" t="s">
        <v>39</v>
      </c>
      <c r="D32" s="10">
        <v>59</v>
      </c>
      <c r="E32" s="38">
        <f t="shared" si="0"/>
        <v>11.8</v>
      </c>
      <c r="F32" s="10">
        <v>517709</v>
      </c>
      <c r="G32" s="37">
        <f t="shared" si="1"/>
        <v>2.2792727188439841</v>
      </c>
    </row>
    <row r="33" spans="2:7" x14ac:dyDescent="0.25">
      <c r="B33" s="10">
        <v>60</v>
      </c>
      <c r="C33" s="10" t="s">
        <v>40</v>
      </c>
      <c r="D33" s="10">
        <v>92</v>
      </c>
      <c r="E33" s="38">
        <f t="shared" si="0"/>
        <v>18.399999999999999</v>
      </c>
      <c r="F33" s="10">
        <v>829699</v>
      </c>
      <c r="G33" s="37">
        <f t="shared" si="1"/>
        <v>2.2176717098610457</v>
      </c>
    </row>
    <row r="34" spans="2:7" x14ac:dyDescent="0.25">
      <c r="B34" s="10">
        <v>93</v>
      </c>
      <c r="C34" s="10" t="s">
        <v>41</v>
      </c>
      <c r="D34" s="10">
        <v>191</v>
      </c>
      <c r="E34" s="38">
        <f t="shared" si="0"/>
        <v>38.200000000000003</v>
      </c>
      <c r="F34" s="10">
        <v>1655422</v>
      </c>
      <c r="G34" s="37">
        <f t="shared" si="1"/>
        <v>2.307568704535762</v>
      </c>
    </row>
    <row r="35" spans="2:7" x14ac:dyDescent="0.25">
      <c r="B35" s="10">
        <v>31</v>
      </c>
      <c r="C35" s="10" t="s">
        <v>42</v>
      </c>
      <c r="D35" s="10">
        <v>148</v>
      </c>
      <c r="E35" s="38">
        <f t="shared" si="0"/>
        <v>29.6</v>
      </c>
      <c r="F35" s="10">
        <v>1415757</v>
      </c>
      <c r="G35" s="37">
        <f t="shared" si="1"/>
        <v>2.0907542749214731</v>
      </c>
    </row>
    <row r="36" spans="2:7" x14ac:dyDescent="0.25">
      <c r="B36" s="10">
        <v>40</v>
      </c>
      <c r="C36" s="10" t="s">
        <v>43</v>
      </c>
      <c r="D36" s="10">
        <v>44</v>
      </c>
      <c r="E36" s="38">
        <f t="shared" si="0"/>
        <v>8.8000000000000007</v>
      </c>
      <c r="F36" s="10">
        <v>418122</v>
      </c>
      <c r="G36" s="37">
        <f t="shared" si="1"/>
        <v>2.1046488823836107</v>
      </c>
    </row>
    <row r="37" spans="2:7" x14ac:dyDescent="0.25">
      <c r="B37" s="10">
        <v>92</v>
      </c>
      <c r="C37" s="10" t="s">
        <v>44</v>
      </c>
      <c r="D37" s="10">
        <v>160</v>
      </c>
      <c r="E37" s="38">
        <f t="shared" si="0"/>
        <v>32</v>
      </c>
      <c r="F37" s="10">
        <v>1626213</v>
      </c>
      <c r="G37" s="37">
        <f t="shared" si="1"/>
        <v>1.967761910647621</v>
      </c>
    </row>
    <row r="38" spans="2:7" x14ac:dyDescent="0.25">
      <c r="B38" s="10">
        <v>54</v>
      </c>
      <c r="C38" s="10" t="s">
        <v>45</v>
      </c>
      <c r="D38" s="10">
        <v>70</v>
      </c>
      <c r="E38" s="38">
        <f t="shared" si="0"/>
        <v>14</v>
      </c>
      <c r="F38" s="10">
        <v>732590</v>
      </c>
      <c r="G38" s="37">
        <f t="shared" si="1"/>
        <v>1.9110279965601495</v>
      </c>
    </row>
    <row r="39" spans="2:7" x14ac:dyDescent="0.25">
      <c r="B39" s="10">
        <v>62</v>
      </c>
      <c r="C39" s="10" t="s">
        <v>46</v>
      </c>
      <c r="D39" s="10">
        <v>150</v>
      </c>
      <c r="E39" s="38">
        <f t="shared" si="0"/>
        <v>30</v>
      </c>
      <c r="F39" s="10">
        <v>1462167</v>
      </c>
      <c r="G39" s="37">
        <f t="shared" si="1"/>
        <v>2.051749218796485</v>
      </c>
    </row>
    <row r="40" spans="2:7" x14ac:dyDescent="0.25">
      <c r="B40" s="10">
        <v>63</v>
      </c>
      <c r="C40" s="10" t="s">
        <v>47</v>
      </c>
      <c r="D40" s="10">
        <v>64</v>
      </c>
      <c r="E40" s="38">
        <f t="shared" si="0"/>
        <v>12.8</v>
      </c>
      <c r="F40" s="10">
        <v>661852</v>
      </c>
      <c r="G40" s="37">
        <f t="shared" si="1"/>
        <v>1.9339671104718279</v>
      </c>
    </row>
    <row r="41" spans="2:7" x14ac:dyDescent="0.25">
      <c r="B41" s="10">
        <v>84</v>
      </c>
      <c r="C41" s="10" t="s">
        <v>48</v>
      </c>
      <c r="D41" s="10">
        <v>54</v>
      </c>
      <c r="E41" s="38">
        <f t="shared" si="0"/>
        <v>10.8</v>
      </c>
      <c r="F41" s="10">
        <v>561941</v>
      </c>
      <c r="G41" s="37">
        <f t="shared" si="1"/>
        <v>1.921909951400592</v>
      </c>
    </row>
    <row r="42" spans="2:7" x14ac:dyDescent="0.25">
      <c r="B42" s="10">
        <v>4</v>
      </c>
      <c r="C42" s="10" t="s">
        <v>49</v>
      </c>
      <c r="D42" s="10">
        <v>15</v>
      </c>
      <c r="E42" s="38">
        <f t="shared" si="0"/>
        <v>3</v>
      </c>
      <c r="F42" s="10">
        <v>165451</v>
      </c>
      <c r="G42" s="37">
        <f t="shared" si="1"/>
        <v>1.8132256680225565</v>
      </c>
    </row>
    <row r="43" spans="2:7" x14ac:dyDescent="0.25">
      <c r="B43" s="10">
        <v>29</v>
      </c>
      <c r="C43" s="10" t="s">
        <v>50</v>
      </c>
      <c r="D43" s="10">
        <v>88</v>
      </c>
      <c r="E43" s="38">
        <f t="shared" si="0"/>
        <v>17.600000000000001</v>
      </c>
      <c r="F43" s="10">
        <v>917179</v>
      </c>
      <c r="G43" s="37">
        <f t="shared" si="1"/>
        <v>1.9189274939788199</v>
      </c>
    </row>
    <row r="44" spans="2:7" x14ac:dyDescent="0.25">
      <c r="B44" s="10">
        <v>33</v>
      </c>
      <c r="C44" s="10" t="s">
        <v>51</v>
      </c>
      <c r="D44" s="10">
        <v>154</v>
      </c>
      <c r="E44" s="38">
        <f t="shared" si="0"/>
        <v>30.8</v>
      </c>
      <c r="F44" s="10">
        <v>1636391</v>
      </c>
      <c r="G44" s="37">
        <f t="shared" si="1"/>
        <v>1.8821907478102728</v>
      </c>
    </row>
    <row r="45" spans="2:7" x14ac:dyDescent="0.25">
      <c r="B45" s="10">
        <v>73</v>
      </c>
      <c r="C45" s="10" t="s">
        <v>52</v>
      </c>
      <c r="D45" s="10">
        <v>41</v>
      </c>
      <c r="E45" s="38">
        <f t="shared" si="0"/>
        <v>8.1999999999999993</v>
      </c>
      <c r="F45" s="10">
        <v>439750</v>
      </c>
      <c r="G45" s="37">
        <f t="shared" si="1"/>
        <v>1.8646958499147241</v>
      </c>
    </row>
    <row r="46" spans="2:7" x14ac:dyDescent="0.25">
      <c r="B46" s="10">
        <v>77</v>
      </c>
      <c r="C46" s="10" t="s">
        <v>53</v>
      </c>
      <c r="D46" s="10">
        <v>141</v>
      </c>
      <c r="E46" s="38">
        <f t="shared" si="0"/>
        <v>28.2</v>
      </c>
      <c r="F46" s="10">
        <v>1428636</v>
      </c>
      <c r="G46" s="37">
        <f t="shared" si="1"/>
        <v>1.9739107792327786</v>
      </c>
    </row>
    <row r="47" spans="2:7" x14ac:dyDescent="0.25">
      <c r="B47" s="10">
        <v>89</v>
      </c>
      <c r="C47" s="10" t="s">
        <v>54</v>
      </c>
      <c r="D47" s="10">
        <v>33</v>
      </c>
      <c r="E47" s="38">
        <f t="shared" si="0"/>
        <v>6.6</v>
      </c>
      <c r="F47" s="10">
        <v>334156</v>
      </c>
      <c r="G47" s="37">
        <f t="shared" si="1"/>
        <v>1.9751253905361568</v>
      </c>
    </row>
    <row r="48" spans="2:7" x14ac:dyDescent="0.25">
      <c r="B48" s="10">
        <v>13</v>
      </c>
      <c r="C48" s="10" t="s">
        <v>55</v>
      </c>
      <c r="D48" s="10">
        <v>189</v>
      </c>
      <c r="E48" s="38">
        <f t="shared" si="0"/>
        <v>37.799999999999997</v>
      </c>
      <c r="F48" s="10">
        <v>2048070</v>
      </c>
      <c r="G48" s="37">
        <f t="shared" si="1"/>
        <v>1.8456400416001406</v>
      </c>
    </row>
    <row r="49" spans="2:7" x14ac:dyDescent="0.25">
      <c r="B49" s="10">
        <v>42</v>
      </c>
      <c r="C49" s="10" t="s">
        <v>56</v>
      </c>
      <c r="D49" s="10">
        <v>68</v>
      </c>
      <c r="E49" s="38">
        <f t="shared" si="0"/>
        <v>13.6</v>
      </c>
      <c r="F49" s="10">
        <v>768508</v>
      </c>
      <c r="G49" s="37">
        <f t="shared" si="1"/>
        <v>1.7696627751435248</v>
      </c>
    </row>
    <row r="50" spans="2:7" x14ac:dyDescent="0.25">
      <c r="B50" s="10">
        <v>68</v>
      </c>
      <c r="C50" s="10" t="s">
        <v>57</v>
      </c>
      <c r="D50" s="10">
        <v>70</v>
      </c>
      <c r="E50" s="38">
        <f t="shared" si="0"/>
        <v>14</v>
      </c>
      <c r="F50" s="10">
        <v>767842</v>
      </c>
      <c r="G50" s="37">
        <f t="shared" si="1"/>
        <v>1.8232917709632972</v>
      </c>
    </row>
    <row r="51" spans="2:7" x14ac:dyDescent="0.25">
      <c r="B51" s="10">
        <v>81</v>
      </c>
      <c r="C51" s="10" t="s">
        <v>58</v>
      </c>
      <c r="D51" s="10">
        <v>31</v>
      </c>
      <c r="E51" s="38">
        <f t="shared" si="0"/>
        <v>6.2</v>
      </c>
      <c r="F51" s="10">
        <v>391066</v>
      </c>
      <c r="G51" s="37">
        <f t="shared" si="1"/>
        <v>1.5854101353735688</v>
      </c>
    </row>
    <row r="52" spans="2:7" x14ac:dyDescent="0.25">
      <c r="B52" s="10">
        <v>83</v>
      </c>
      <c r="C52" s="10" t="s">
        <v>59</v>
      </c>
      <c r="D52" s="10">
        <v>100</v>
      </c>
      <c r="E52" s="38">
        <f t="shared" si="0"/>
        <v>20</v>
      </c>
      <c r="F52" s="10">
        <v>1085189</v>
      </c>
      <c r="G52" s="37">
        <f t="shared" si="1"/>
        <v>1.8429969341746</v>
      </c>
    </row>
    <row r="53" spans="2:7" x14ac:dyDescent="0.25">
      <c r="B53" s="10">
        <v>87</v>
      </c>
      <c r="C53" s="10" t="s">
        <v>60</v>
      </c>
      <c r="D53" s="10">
        <v>34</v>
      </c>
      <c r="E53" s="38">
        <f t="shared" si="0"/>
        <v>6.8</v>
      </c>
      <c r="F53" s="10">
        <v>372123</v>
      </c>
      <c r="G53" s="37">
        <f t="shared" si="1"/>
        <v>1.8273527838913477</v>
      </c>
    </row>
    <row r="54" spans="2:7" x14ac:dyDescent="0.25">
      <c r="B54" s="10">
        <v>971</v>
      </c>
      <c r="C54" s="10" t="s">
        <v>61</v>
      </c>
      <c r="D54" s="10">
        <v>34</v>
      </c>
      <c r="E54" s="38">
        <f t="shared" si="0"/>
        <v>6.8</v>
      </c>
      <c r="F54" s="10">
        <v>383559</v>
      </c>
      <c r="G54" s="37">
        <f t="shared" si="1"/>
        <v>1.7728693629923948</v>
      </c>
    </row>
    <row r="55" spans="2:7" x14ac:dyDescent="0.25">
      <c r="B55" s="10">
        <v>25</v>
      </c>
      <c r="C55" s="10" t="s">
        <v>62</v>
      </c>
      <c r="D55" s="10">
        <v>44</v>
      </c>
      <c r="E55" s="38">
        <f t="shared" si="0"/>
        <v>8.8000000000000007</v>
      </c>
      <c r="F55" s="10">
        <v>545209</v>
      </c>
      <c r="G55" s="37">
        <f t="shared" si="1"/>
        <v>1.6140599293115119</v>
      </c>
    </row>
    <row r="56" spans="2:7" x14ac:dyDescent="0.25">
      <c r="B56" s="10">
        <v>35</v>
      </c>
      <c r="C56" s="10" t="s">
        <v>63</v>
      </c>
      <c r="D56" s="10">
        <v>95</v>
      </c>
      <c r="E56" s="38">
        <f t="shared" si="0"/>
        <v>19</v>
      </c>
      <c r="F56" s="10">
        <v>1088855</v>
      </c>
      <c r="G56" s="37">
        <f t="shared" si="1"/>
        <v>1.7449522663715555</v>
      </c>
    </row>
    <row r="57" spans="2:7" x14ac:dyDescent="0.25">
      <c r="B57" s="10">
        <v>57</v>
      </c>
      <c r="C57" s="10" t="s">
        <v>64</v>
      </c>
      <c r="D57" s="10">
        <v>85</v>
      </c>
      <c r="E57" s="38">
        <f t="shared" si="0"/>
        <v>17</v>
      </c>
      <c r="F57" s="10">
        <v>1049155</v>
      </c>
      <c r="G57" s="37">
        <f t="shared" si="1"/>
        <v>1.6203516163007372</v>
      </c>
    </row>
    <row r="58" spans="2:7" x14ac:dyDescent="0.25">
      <c r="B58" s="10">
        <v>70</v>
      </c>
      <c r="C58" s="10" t="s">
        <v>65</v>
      </c>
      <c r="D58" s="10">
        <v>21</v>
      </c>
      <c r="E58" s="38">
        <f t="shared" si="0"/>
        <v>4.2</v>
      </c>
      <c r="F58" s="10">
        <v>234601</v>
      </c>
      <c r="G58" s="37">
        <f t="shared" si="1"/>
        <v>1.7902736987480872</v>
      </c>
    </row>
    <row r="59" spans="2:7" x14ac:dyDescent="0.25">
      <c r="B59" s="10">
        <v>972</v>
      </c>
      <c r="C59" s="10" t="s">
        <v>66</v>
      </c>
      <c r="D59" s="10">
        <v>31</v>
      </c>
      <c r="E59" s="38">
        <f t="shared" si="0"/>
        <v>6.2</v>
      </c>
      <c r="F59" s="10">
        <v>361225</v>
      </c>
      <c r="G59" s="37">
        <f t="shared" si="1"/>
        <v>1.7163817565229429</v>
      </c>
    </row>
    <row r="60" spans="2:7" x14ac:dyDescent="0.25">
      <c r="B60" s="10">
        <v>14</v>
      </c>
      <c r="C60" s="10" t="s">
        <v>67</v>
      </c>
      <c r="D60" s="10">
        <v>55</v>
      </c>
      <c r="E60" s="38">
        <f t="shared" si="0"/>
        <v>11</v>
      </c>
      <c r="F60" s="10">
        <v>697547</v>
      </c>
      <c r="G60" s="37">
        <f t="shared" si="1"/>
        <v>1.5769546711547753</v>
      </c>
    </row>
    <row r="61" spans="2:7" x14ac:dyDescent="0.25">
      <c r="B61" s="10">
        <v>17</v>
      </c>
      <c r="C61" s="10" t="s">
        <v>68</v>
      </c>
      <c r="D61" s="10">
        <v>47</v>
      </c>
      <c r="E61" s="38">
        <f t="shared" si="0"/>
        <v>9.4</v>
      </c>
      <c r="F61" s="10">
        <v>655709</v>
      </c>
      <c r="G61" s="37">
        <f t="shared" si="1"/>
        <v>1.4335627542095657</v>
      </c>
    </row>
    <row r="62" spans="2:7" x14ac:dyDescent="0.25">
      <c r="B62" s="10">
        <v>41</v>
      </c>
      <c r="C62" s="10" t="s">
        <v>69</v>
      </c>
      <c r="D62" s="10">
        <v>27</v>
      </c>
      <c r="E62" s="38">
        <f t="shared" si="0"/>
        <v>5.4</v>
      </c>
      <c r="F62" s="10">
        <v>329357</v>
      </c>
      <c r="G62" s="37">
        <f t="shared" si="1"/>
        <v>1.6395582908515685</v>
      </c>
    </row>
    <row r="63" spans="2:7" x14ac:dyDescent="0.25">
      <c r="B63" s="10">
        <v>44</v>
      </c>
      <c r="C63" s="10" t="s">
        <v>70</v>
      </c>
      <c r="D63" s="10">
        <v>121</v>
      </c>
      <c r="E63" s="38">
        <f t="shared" si="0"/>
        <v>24.2</v>
      </c>
      <c r="F63" s="10">
        <v>1445171</v>
      </c>
      <c r="G63" s="37">
        <f t="shared" si="1"/>
        <v>1.6745423205973546</v>
      </c>
    </row>
    <row r="64" spans="2:7" x14ac:dyDescent="0.25">
      <c r="B64" s="10">
        <v>48</v>
      </c>
      <c r="C64" s="10" t="s">
        <v>71</v>
      </c>
      <c r="D64" s="10">
        <v>6</v>
      </c>
      <c r="E64" s="38">
        <f t="shared" si="0"/>
        <v>1.2</v>
      </c>
      <c r="F64" s="10">
        <v>76633</v>
      </c>
      <c r="G64" s="37">
        <f t="shared" si="1"/>
        <v>1.5659050278600601</v>
      </c>
    </row>
    <row r="65" spans="2:7" x14ac:dyDescent="0.25">
      <c r="B65" s="10">
        <v>55</v>
      </c>
      <c r="C65" s="10" t="s">
        <v>72</v>
      </c>
      <c r="D65" s="10">
        <v>16</v>
      </c>
      <c r="E65" s="38">
        <f t="shared" si="0"/>
        <v>3.2</v>
      </c>
      <c r="F65" s="10">
        <v>183001</v>
      </c>
      <c r="G65" s="37">
        <f t="shared" si="1"/>
        <v>1.7486243244572435</v>
      </c>
    </row>
    <row r="66" spans="2:7" x14ac:dyDescent="0.25">
      <c r="B66" s="10">
        <v>56</v>
      </c>
      <c r="C66" s="10" t="s">
        <v>73</v>
      </c>
      <c r="D66" s="10">
        <v>59</v>
      </c>
      <c r="E66" s="38">
        <f t="shared" si="0"/>
        <v>11.8</v>
      </c>
      <c r="F66" s="10">
        <v>764161</v>
      </c>
      <c r="G66" s="37">
        <f t="shared" si="1"/>
        <v>1.5441772087295742</v>
      </c>
    </row>
    <row r="67" spans="2:7" x14ac:dyDescent="0.25">
      <c r="B67" s="10">
        <v>85</v>
      </c>
      <c r="C67" s="10" t="s">
        <v>74</v>
      </c>
      <c r="D67" s="10">
        <v>56</v>
      </c>
      <c r="E67" s="38">
        <f t="shared" si="0"/>
        <v>11.2</v>
      </c>
      <c r="F67" s="10">
        <v>692705</v>
      </c>
      <c r="G67" s="37">
        <f t="shared" si="1"/>
        <v>1.6168498855934343</v>
      </c>
    </row>
    <row r="68" spans="2:7" x14ac:dyDescent="0.25">
      <c r="B68" s="10">
        <v>94</v>
      </c>
      <c r="C68" s="10" t="s">
        <v>75</v>
      </c>
      <c r="D68" s="10">
        <v>122</v>
      </c>
      <c r="E68" s="38">
        <f t="shared" si="0"/>
        <v>24.4</v>
      </c>
      <c r="F68" s="10">
        <v>1407972</v>
      </c>
      <c r="G68" s="37">
        <f t="shared" si="1"/>
        <v>1.7329890083041424</v>
      </c>
    </row>
    <row r="69" spans="2:7" x14ac:dyDescent="0.25">
      <c r="B69" s="10">
        <v>8</v>
      </c>
      <c r="C69" s="10" t="s">
        <v>76</v>
      </c>
      <c r="D69" s="10">
        <v>21</v>
      </c>
      <c r="E69" s="38">
        <f t="shared" si="0"/>
        <v>4.2</v>
      </c>
      <c r="F69" s="10">
        <v>269701</v>
      </c>
      <c r="G69" s="37">
        <f t="shared" si="1"/>
        <v>1.5572800990726769</v>
      </c>
    </row>
    <row r="70" spans="2:7" x14ac:dyDescent="0.25">
      <c r="B70" s="10">
        <v>18</v>
      </c>
      <c r="C70" s="10" t="s">
        <v>77</v>
      </c>
      <c r="D70" s="10">
        <v>23</v>
      </c>
      <c r="E70" s="38">
        <f t="shared" ref="E70:E104" si="2">D70/5</f>
        <v>4.5999999999999996</v>
      </c>
      <c r="F70" s="10">
        <v>300933</v>
      </c>
      <c r="G70" s="37">
        <f t="shared" ref="G70:G104" si="3">(E70/F70)*100000</f>
        <v>1.5285794512399771</v>
      </c>
    </row>
    <row r="71" spans="2:7" x14ac:dyDescent="0.25">
      <c r="B71" s="10">
        <v>37</v>
      </c>
      <c r="C71" s="10" t="s">
        <v>78</v>
      </c>
      <c r="D71" s="10">
        <v>48</v>
      </c>
      <c r="E71" s="38">
        <f t="shared" si="2"/>
        <v>9.6</v>
      </c>
      <c r="F71" s="10">
        <v>612119</v>
      </c>
      <c r="G71" s="37">
        <f t="shared" si="3"/>
        <v>1.5683224993832896</v>
      </c>
    </row>
    <row r="72" spans="2:7" x14ac:dyDescent="0.25">
      <c r="B72" s="10">
        <v>88</v>
      </c>
      <c r="C72" s="10" t="s">
        <v>79</v>
      </c>
      <c r="D72" s="10">
        <v>28</v>
      </c>
      <c r="E72" s="38">
        <f t="shared" si="2"/>
        <v>5.6</v>
      </c>
      <c r="F72" s="10">
        <v>362397</v>
      </c>
      <c r="G72" s="37">
        <f t="shared" si="3"/>
        <v>1.5452666550771668</v>
      </c>
    </row>
    <row r="73" spans="2:7" x14ac:dyDescent="0.25">
      <c r="B73" s="10">
        <v>1</v>
      </c>
      <c r="C73" s="10" t="s">
        <v>80</v>
      </c>
      <c r="D73" s="10">
        <v>49</v>
      </c>
      <c r="E73" s="38">
        <f t="shared" si="2"/>
        <v>9.8000000000000007</v>
      </c>
      <c r="F73" s="10">
        <v>657856</v>
      </c>
      <c r="G73" s="37">
        <f t="shared" si="3"/>
        <v>1.4896877128125305</v>
      </c>
    </row>
    <row r="74" spans="2:7" x14ac:dyDescent="0.25">
      <c r="B74" s="10">
        <v>3</v>
      </c>
      <c r="C74" s="10" t="s">
        <v>81</v>
      </c>
      <c r="D74" s="10">
        <v>25</v>
      </c>
      <c r="E74" s="38">
        <f t="shared" si="2"/>
        <v>5</v>
      </c>
      <c r="F74" s="10">
        <v>335628</v>
      </c>
      <c r="G74" s="37">
        <f t="shared" si="3"/>
        <v>1.4897445981860868</v>
      </c>
    </row>
    <row r="75" spans="2:7" x14ac:dyDescent="0.25">
      <c r="B75" s="10">
        <v>16</v>
      </c>
      <c r="C75" s="10" t="s">
        <v>82</v>
      </c>
      <c r="D75" s="10">
        <v>26</v>
      </c>
      <c r="E75" s="38">
        <f t="shared" si="2"/>
        <v>5.2</v>
      </c>
      <c r="F75" s="10">
        <v>351718</v>
      </c>
      <c r="G75" s="37">
        <f t="shared" si="3"/>
        <v>1.4784571730761575</v>
      </c>
    </row>
    <row r="76" spans="2:7" x14ac:dyDescent="0.25">
      <c r="B76" s="10">
        <v>46</v>
      </c>
      <c r="C76" s="10" t="s">
        <v>83</v>
      </c>
      <c r="D76" s="10">
        <v>12</v>
      </c>
      <c r="E76" s="38">
        <f t="shared" si="2"/>
        <v>2.4</v>
      </c>
      <c r="F76" s="10">
        <v>174670</v>
      </c>
      <c r="G76" s="37">
        <f t="shared" si="3"/>
        <v>1.3740195797790118</v>
      </c>
    </row>
    <row r="77" spans="2:7" x14ac:dyDescent="0.25">
      <c r="B77" s="10">
        <v>47</v>
      </c>
      <c r="C77" s="10" t="s">
        <v>84</v>
      </c>
      <c r="D77" s="10">
        <v>22</v>
      </c>
      <c r="E77" s="38">
        <f t="shared" si="2"/>
        <v>4.4000000000000004</v>
      </c>
      <c r="F77" s="10">
        <v>330844</v>
      </c>
      <c r="G77" s="37">
        <f t="shared" si="3"/>
        <v>1.3299319316656795</v>
      </c>
    </row>
    <row r="78" spans="2:7" x14ac:dyDescent="0.25">
      <c r="B78" s="10">
        <v>19</v>
      </c>
      <c r="C78" s="10" t="s">
        <v>85</v>
      </c>
      <c r="D78" s="10">
        <v>14</v>
      </c>
      <c r="E78" s="38">
        <f t="shared" si="2"/>
        <v>2.8</v>
      </c>
      <c r="F78" s="10">
        <v>239190</v>
      </c>
      <c r="G78" s="37">
        <f t="shared" si="3"/>
        <v>1.170617500731636</v>
      </c>
    </row>
    <row r="79" spans="2:7" x14ac:dyDescent="0.25">
      <c r="B79" s="10">
        <v>973</v>
      </c>
      <c r="C79" s="10" t="s">
        <v>86</v>
      </c>
      <c r="D79" s="10">
        <v>18</v>
      </c>
      <c r="E79" s="38">
        <f t="shared" si="2"/>
        <v>3.6</v>
      </c>
      <c r="F79" s="10">
        <v>285133</v>
      </c>
      <c r="G79" s="37">
        <f t="shared" si="3"/>
        <v>1.2625686960120366</v>
      </c>
    </row>
    <row r="80" spans="2:7" x14ac:dyDescent="0.25">
      <c r="B80" s="10">
        <v>2</v>
      </c>
      <c r="C80" s="10" t="s">
        <v>87</v>
      </c>
      <c r="D80" s="10">
        <v>32</v>
      </c>
      <c r="E80" s="38">
        <f t="shared" si="2"/>
        <v>6.4</v>
      </c>
      <c r="F80" s="10">
        <v>529374</v>
      </c>
      <c r="G80" s="37">
        <f t="shared" si="3"/>
        <v>1.2089751291147659</v>
      </c>
    </row>
    <row r="81" spans="2:7" x14ac:dyDescent="0.25">
      <c r="B81" s="10">
        <v>24</v>
      </c>
      <c r="C81" s="10" t="s">
        <v>88</v>
      </c>
      <c r="D81" s="10">
        <v>24</v>
      </c>
      <c r="E81" s="38">
        <f t="shared" si="2"/>
        <v>4.8</v>
      </c>
      <c r="F81" s="10">
        <v>412807</v>
      </c>
      <c r="G81" s="37">
        <f t="shared" si="3"/>
        <v>1.1627709801432631</v>
      </c>
    </row>
    <row r="82" spans="2:7" x14ac:dyDescent="0.25">
      <c r="B82" s="10">
        <v>43</v>
      </c>
      <c r="C82" s="10" t="s">
        <v>89</v>
      </c>
      <c r="D82" s="10">
        <v>15</v>
      </c>
      <c r="E82" s="38">
        <f t="shared" si="2"/>
        <v>3</v>
      </c>
      <c r="F82" s="10">
        <v>227489</v>
      </c>
      <c r="G82" s="37">
        <f t="shared" si="3"/>
        <v>1.3187450821797977</v>
      </c>
    </row>
    <row r="83" spans="2:7" x14ac:dyDescent="0.25">
      <c r="B83" s="10">
        <v>64</v>
      </c>
      <c r="C83" s="10" t="s">
        <v>90</v>
      </c>
      <c r="D83" s="10">
        <v>40</v>
      </c>
      <c r="E83" s="38">
        <f t="shared" si="2"/>
        <v>8</v>
      </c>
      <c r="F83" s="10">
        <v>687240</v>
      </c>
      <c r="G83" s="37">
        <f t="shared" si="3"/>
        <v>1.1640765962400326</v>
      </c>
    </row>
    <row r="84" spans="2:7" x14ac:dyDescent="0.25">
      <c r="B84" s="10">
        <v>71</v>
      </c>
      <c r="C84" s="10" t="s">
        <v>91</v>
      </c>
      <c r="D84" s="10">
        <v>35</v>
      </c>
      <c r="E84" s="38">
        <f t="shared" si="2"/>
        <v>7</v>
      </c>
      <c r="F84" s="10">
        <v>551063</v>
      </c>
      <c r="G84" s="37">
        <f t="shared" si="3"/>
        <v>1.2702721830353336</v>
      </c>
    </row>
    <row r="85" spans="2:7" x14ac:dyDescent="0.25">
      <c r="B85" s="10">
        <v>11</v>
      </c>
      <c r="C85" s="10" t="s">
        <v>92</v>
      </c>
      <c r="D85" s="10">
        <v>17</v>
      </c>
      <c r="E85" s="38">
        <f t="shared" si="2"/>
        <v>3.4</v>
      </c>
      <c r="F85" s="10">
        <v>375217</v>
      </c>
      <c r="G85" s="37">
        <f t="shared" si="3"/>
        <v>0.90614231231527342</v>
      </c>
    </row>
    <row r="86" spans="2:7" x14ac:dyDescent="0.25">
      <c r="B86" s="10">
        <v>22</v>
      </c>
      <c r="C86" s="10" t="s">
        <v>93</v>
      </c>
      <c r="D86" s="10">
        <v>33</v>
      </c>
      <c r="E86" s="38">
        <f t="shared" si="2"/>
        <v>6.6</v>
      </c>
      <c r="F86" s="10">
        <v>603640</v>
      </c>
      <c r="G86" s="37">
        <f t="shared" si="3"/>
        <v>1.0933669074282684</v>
      </c>
    </row>
    <row r="87" spans="2:7" x14ac:dyDescent="0.25">
      <c r="B87" s="10">
        <v>74</v>
      </c>
      <c r="C87" s="10" t="s">
        <v>94</v>
      </c>
      <c r="D87" s="10">
        <v>48</v>
      </c>
      <c r="E87" s="38">
        <f t="shared" si="2"/>
        <v>9.6</v>
      </c>
      <c r="F87" s="10">
        <v>835206</v>
      </c>
      <c r="G87" s="37">
        <f t="shared" si="3"/>
        <v>1.1494170300500715</v>
      </c>
    </row>
    <row r="88" spans="2:7" x14ac:dyDescent="0.25">
      <c r="B88" s="10">
        <v>76</v>
      </c>
      <c r="C88" s="10" t="s">
        <v>95</v>
      </c>
      <c r="D88" s="10">
        <v>66</v>
      </c>
      <c r="E88" s="38">
        <f t="shared" si="2"/>
        <v>13.2</v>
      </c>
      <c r="F88" s="10">
        <v>1254739</v>
      </c>
      <c r="G88" s="37">
        <f t="shared" si="3"/>
        <v>1.052011613570631</v>
      </c>
    </row>
    <row r="89" spans="2:7" x14ac:dyDescent="0.25">
      <c r="B89" s="10">
        <v>79</v>
      </c>
      <c r="C89" s="10" t="s">
        <v>96</v>
      </c>
      <c r="D89" s="10">
        <v>18</v>
      </c>
      <c r="E89" s="38">
        <f t="shared" si="2"/>
        <v>3.6</v>
      </c>
      <c r="F89" s="10">
        <v>374481</v>
      </c>
      <c r="G89" s="37">
        <f t="shared" si="3"/>
        <v>0.96133048138623856</v>
      </c>
    </row>
    <row r="90" spans="2:7" x14ac:dyDescent="0.25">
      <c r="B90" s="10">
        <v>974</v>
      </c>
      <c r="C90" s="10" t="s">
        <v>97</v>
      </c>
      <c r="D90" s="10">
        <v>47</v>
      </c>
      <c r="E90" s="38">
        <f t="shared" si="2"/>
        <v>9.4</v>
      </c>
      <c r="F90" s="10">
        <v>863083</v>
      </c>
      <c r="G90" s="37">
        <f t="shared" si="3"/>
        <v>1.0891188912306233</v>
      </c>
    </row>
    <row r="91" spans="2:7" x14ac:dyDescent="0.25">
      <c r="B91" s="10" t="s">
        <v>98</v>
      </c>
      <c r="C91" s="10" t="s">
        <v>99</v>
      </c>
      <c r="D91" s="10">
        <v>6</v>
      </c>
      <c r="E91" s="38">
        <f t="shared" si="2"/>
        <v>1.2</v>
      </c>
      <c r="F91" s="10">
        <v>160814</v>
      </c>
      <c r="G91" s="37">
        <f t="shared" si="3"/>
        <v>0.7462036887335679</v>
      </c>
    </row>
    <row r="92" spans="2:7" x14ac:dyDescent="0.25">
      <c r="B92" s="10">
        <v>21</v>
      </c>
      <c r="C92" s="10" t="s">
        <v>100</v>
      </c>
      <c r="D92" s="10">
        <v>26</v>
      </c>
      <c r="E92" s="38">
        <f t="shared" si="2"/>
        <v>5.2</v>
      </c>
      <c r="F92" s="10">
        <v>535078</v>
      </c>
      <c r="G92" s="37">
        <f t="shared" si="3"/>
        <v>0.97182093078018539</v>
      </c>
    </row>
    <row r="93" spans="2:7" x14ac:dyDescent="0.25">
      <c r="B93" s="10">
        <v>30</v>
      </c>
      <c r="C93" s="10" t="s">
        <v>101</v>
      </c>
      <c r="D93" s="10">
        <v>42</v>
      </c>
      <c r="E93" s="38">
        <f t="shared" si="2"/>
        <v>8.4</v>
      </c>
      <c r="F93" s="10">
        <v>751457</v>
      </c>
      <c r="G93" s="37">
        <f t="shared" si="3"/>
        <v>1.1178284319661671</v>
      </c>
    </row>
    <row r="94" spans="2:7" x14ac:dyDescent="0.25">
      <c r="B94" s="10">
        <v>49</v>
      </c>
      <c r="C94" s="10" t="s">
        <v>102</v>
      </c>
      <c r="D94" s="10">
        <v>43</v>
      </c>
      <c r="E94" s="38">
        <f t="shared" si="2"/>
        <v>8.6</v>
      </c>
      <c r="F94" s="10">
        <v>820713</v>
      </c>
      <c r="G94" s="37">
        <f t="shared" si="3"/>
        <v>1.0478693526238771</v>
      </c>
    </row>
    <row r="95" spans="2:7" x14ac:dyDescent="0.25">
      <c r="B95" s="10">
        <v>58</v>
      </c>
      <c r="C95" s="10" t="s">
        <v>103</v>
      </c>
      <c r="D95" s="10">
        <v>12</v>
      </c>
      <c r="E95" s="38">
        <f t="shared" si="2"/>
        <v>2.4</v>
      </c>
      <c r="F95" s="10">
        <v>202670</v>
      </c>
      <c r="G95" s="37">
        <f t="shared" si="3"/>
        <v>1.1841910494893175</v>
      </c>
    </row>
    <row r="96" spans="2:7" x14ac:dyDescent="0.25">
      <c r="B96" s="10">
        <v>7</v>
      </c>
      <c r="C96" s="10" t="s">
        <v>104</v>
      </c>
      <c r="D96" s="10">
        <v>14</v>
      </c>
      <c r="E96" s="38">
        <f t="shared" si="2"/>
        <v>2.8</v>
      </c>
      <c r="F96" s="10">
        <v>329325</v>
      </c>
      <c r="G96" s="37">
        <f t="shared" si="3"/>
        <v>0.85022394291353531</v>
      </c>
    </row>
    <row r="97" spans="2:11" x14ac:dyDescent="0.25">
      <c r="B97" s="10">
        <v>27</v>
      </c>
      <c r="C97" s="10" t="s">
        <v>105</v>
      </c>
      <c r="D97" s="10">
        <v>31</v>
      </c>
      <c r="E97" s="38">
        <f t="shared" si="2"/>
        <v>6.2</v>
      </c>
      <c r="F97" s="10">
        <v>599668</v>
      </c>
      <c r="G97" s="37">
        <f t="shared" si="3"/>
        <v>1.0339054276699775</v>
      </c>
    </row>
    <row r="98" spans="2:11" x14ac:dyDescent="0.25">
      <c r="B98" s="10">
        <v>66</v>
      </c>
      <c r="C98" s="10" t="s">
        <v>106</v>
      </c>
      <c r="D98" s="10">
        <v>20</v>
      </c>
      <c r="E98" s="38">
        <f t="shared" si="2"/>
        <v>4</v>
      </c>
      <c r="F98" s="10">
        <v>482765</v>
      </c>
      <c r="G98" s="37">
        <f t="shared" si="3"/>
        <v>0.82856047973651781</v>
      </c>
    </row>
    <row r="99" spans="2:11" x14ac:dyDescent="0.25">
      <c r="B99" s="10">
        <v>36</v>
      </c>
      <c r="C99" s="10" t="s">
        <v>107</v>
      </c>
      <c r="D99" s="10">
        <v>9</v>
      </c>
      <c r="E99" s="38">
        <f t="shared" si="2"/>
        <v>1.8</v>
      </c>
      <c r="F99" s="10">
        <v>218707</v>
      </c>
      <c r="G99" s="37">
        <f t="shared" si="3"/>
        <v>0.82301892486294448</v>
      </c>
    </row>
    <row r="100" spans="2:11" x14ac:dyDescent="0.25">
      <c r="B100" s="10">
        <v>39</v>
      </c>
      <c r="C100" s="10" t="s">
        <v>108</v>
      </c>
      <c r="D100" s="10">
        <v>10</v>
      </c>
      <c r="E100" s="38">
        <f t="shared" si="2"/>
        <v>2</v>
      </c>
      <c r="F100" s="10">
        <v>258798</v>
      </c>
      <c r="G100" s="37">
        <f t="shared" si="3"/>
        <v>0.77280349925424463</v>
      </c>
    </row>
    <row r="101" spans="2:11" x14ac:dyDescent="0.25">
      <c r="B101" s="10" t="s">
        <v>109</v>
      </c>
      <c r="C101" s="10" t="s">
        <v>110</v>
      </c>
      <c r="D101" s="10">
        <v>7</v>
      </c>
      <c r="E101" s="38">
        <f t="shared" si="2"/>
        <v>1.4</v>
      </c>
      <c r="F101" s="10">
        <v>182887</v>
      </c>
      <c r="G101" s="37">
        <f t="shared" si="3"/>
        <v>0.76550000820178565</v>
      </c>
    </row>
    <row r="102" spans="2:11" x14ac:dyDescent="0.25">
      <c r="B102" s="10">
        <v>9</v>
      </c>
      <c r="C102" s="10" t="s">
        <v>111</v>
      </c>
      <c r="D102" s="49" t="s">
        <v>7</v>
      </c>
      <c r="E102" s="54" t="s">
        <v>7</v>
      </c>
      <c r="F102" s="10">
        <v>153954</v>
      </c>
      <c r="G102" s="55" t="s">
        <v>7</v>
      </c>
    </row>
    <row r="103" spans="2:11" x14ac:dyDescent="0.25">
      <c r="B103" s="10">
        <v>12</v>
      </c>
      <c r="C103" s="10" t="s">
        <v>112</v>
      </c>
      <c r="D103" s="10">
        <v>11</v>
      </c>
      <c r="E103" s="38">
        <f t="shared" si="2"/>
        <v>2.2000000000000002</v>
      </c>
      <c r="F103" s="10">
        <v>279554</v>
      </c>
      <c r="G103" s="37">
        <f t="shared" si="3"/>
        <v>0.78696781301644758</v>
      </c>
    </row>
    <row r="104" spans="2:11" x14ac:dyDescent="0.25">
      <c r="B104" s="10">
        <v>50</v>
      </c>
      <c r="C104" s="10" t="s">
        <v>113</v>
      </c>
      <c r="D104" s="10">
        <v>12</v>
      </c>
      <c r="E104" s="38">
        <f t="shared" si="2"/>
        <v>2.4</v>
      </c>
      <c r="F104" s="10">
        <v>495093</v>
      </c>
      <c r="G104" s="37">
        <f t="shared" si="3"/>
        <v>0.48475740921402638</v>
      </c>
      <c r="I104" s="50"/>
      <c r="J104" s="50"/>
      <c r="K104" s="50"/>
    </row>
    <row r="105" spans="2:11" x14ac:dyDescent="0.25">
      <c r="B105" s="10">
        <v>976</v>
      </c>
      <c r="C105" s="10" t="s">
        <v>114</v>
      </c>
      <c r="D105" s="49" t="s">
        <v>7</v>
      </c>
      <c r="E105" s="56" t="s">
        <v>7</v>
      </c>
      <c r="F105" s="10">
        <v>256517.85</v>
      </c>
      <c r="G105" s="55" t="s">
        <v>7</v>
      </c>
      <c r="I105" s="50"/>
      <c r="J105" s="51"/>
      <c r="K105" s="50"/>
    </row>
    <row r="106" spans="2:11" x14ac:dyDescent="0.25">
      <c r="B106" s="49" t="s">
        <v>7</v>
      </c>
      <c r="C106" s="39" t="s">
        <v>170</v>
      </c>
      <c r="D106" s="10">
        <f t="shared" ref="D106:F106" si="4">SUM(D5:D105)</f>
        <v>7575</v>
      </c>
      <c r="E106" s="10">
        <f>SUM(E5:E105)</f>
        <v>1515.0000000000005</v>
      </c>
      <c r="F106" s="10">
        <f t="shared" si="4"/>
        <v>67418671.849999994</v>
      </c>
      <c r="G106" s="37">
        <f>(E106/F106)*100000</f>
        <v>2.2471519512735711</v>
      </c>
      <c r="I106" s="50"/>
      <c r="J106" s="50"/>
      <c r="K106" s="50"/>
    </row>
    <row r="108" spans="2:11" x14ac:dyDescent="0.25">
      <c r="B108" s="3" t="s">
        <v>165</v>
      </c>
      <c r="G108" s="4"/>
    </row>
    <row r="109" spans="2:11" x14ac:dyDescent="0.25">
      <c r="B109" s="3" t="s">
        <v>166</v>
      </c>
    </row>
    <row r="110" spans="2:11" x14ac:dyDescent="0.25">
      <c r="B110" s="3" t="s">
        <v>116</v>
      </c>
    </row>
    <row r="111" spans="2:11" x14ac:dyDescent="0.25">
      <c r="B111" s="12" t="s">
        <v>117</v>
      </c>
    </row>
    <row r="112" spans="2:11" x14ac:dyDescent="0.25">
      <c r="B112" s="3" t="s">
        <v>197</v>
      </c>
    </row>
  </sheetData>
  <mergeCells count="2">
    <mergeCell ref="B2:G2"/>
    <mergeCell ref="I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8"/>
  <sheetViews>
    <sheetView topLeftCell="A4" zoomScale="85" zoomScaleNormal="85" workbookViewId="0">
      <selection activeCell="J15" sqref="J15"/>
    </sheetView>
  </sheetViews>
  <sheetFormatPr baseColWidth="10" defaultRowHeight="15" x14ac:dyDescent="0.25"/>
  <cols>
    <col min="1" max="1" width="3.140625" style="2" customWidth="1"/>
    <col min="2" max="2" width="76.140625" style="2" customWidth="1"/>
    <col min="3" max="4" width="15.28515625" style="2" bestFit="1" customWidth="1"/>
    <col min="5" max="16384" width="11.42578125" style="2"/>
  </cols>
  <sheetData>
    <row r="2" spans="2:5" x14ac:dyDescent="0.25">
      <c r="B2" s="1" t="s">
        <v>129</v>
      </c>
    </row>
    <row r="4" spans="2:5" x14ac:dyDescent="0.25">
      <c r="B4" s="5"/>
      <c r="C4" s="13" t="s">
        <v>128</v>
      </c>
      <c r="D4" s="13" t="s">
        <v>11</v>
      </c>
      <c r="E4" s="13" t="s">
        <v>127</v>
      </c>
    </row>
    <row r="5" spans="2:5" x14ac:dyDescent="0.25">
      <c r="B5" s="14" t="s">
        <v>118</v>
      </c>
      <c r="C5" s="14">
        <v>247</v>
      </c>
      <c r="D5" s="15">
        <v>13954405</v>
      </c>
      <c r="E5" s="16">
        <f>(C5/D5)*100000</f>
        <v>1.7700503891065222</v>
      </c>
    </row>
    <row r="6" spans="2:5" x14ac:dyDescent="0.25">
      <c r="B6" s="14" t="s">
        <v>119</v>
      </c>
      <c r="C6" s="14">
        <v>117</v>
      </c>
      <c r="D6" s="15">
        <v>4467624</v>
      </c>
      <c r="E6" s="16">
        <f t="shared" ref="E6:E14" si="0">(C6/D6)*100000</f>
        <v>2.6188416930341494</v>
      </c>
    </row>
    <row r="7" spans="2:5" x14ac:dyDescent="0.25">
      <c r="B7" s="14" t="s">
        <v>120</v>
      </c>
      <c r="C7" s="14">
        <v>155</v>
      </c>
      <c r="D7" s="15">
        <v>4262963</v>
      </c>
      <c r="E7" s="16">
        <f t="shared" si="0"/>
        <v>3.6359686912600457</v>
      </c>
    </row>
    <row r="8" spans="2:5" x14ac:dyDescent="0.25">
      <c r="B8" s="14" t="s">
        <v>121</v>
      </c>
      <c r="C8" s="14">
        <v>91</v>
      </c>
      <c r="D8" s="15">
        <v>3395099</v>
      </c>
      <c r="E8" s="16">
        <f t="shared" si="0"/>
        <v>2.6803342111673327</v>
      </c>
    </row>
    <row r="9" spans="2:5" x14ac:dyDescent="0.25">
      <c r="B9" s="14" t="s">
        <v>122</v>
      </c>
      <c r="C9" s="14">
        <v>149</v>
      </c>
      <c r="D9" s="15">
        <v>4388007</v>
      </c>
      <c r="E9" s="16">
        <f t="shared" si="0"/>
        <v>3.3956190133698509</v>
      </c>
    </row>
    <row r="10" spans="2:5" x14ac:dyDescent="0.25">
      <c r="B10" s="14" t="s">
        <v>123</v>
      </c>
      <c r="C10" s="14">
        <v>168</v>
      </c>
      <c r="D10" s="15">
        <v>5093286</v>
      </c>
      <c r="E10" s="16">
        <f t="shared" si="0"/>
        <v>3.2984599725992219</v>
      </c>
    </row>
    <row r="11" spans="2:5" x14ac:dyDescent="0.25">
      <c r="B11" s="14" t="s">
        <v>124</v>
      </c>
      <c r="C11" s="14">
        <v>166</v>
      </c>
      <c r="D11" s="15">
        <v>3864317</v>
      </c>
      <c r="E11" s="16">
        <f t="shared" si="0"/>
        <v>4.295713835070984</v>
      </c>
    </row>
    <row r="12" spans="2:5" x14ac:dyDescent="0.25">
      <c r="B12" s="14" t="s">
        <v>125</v>
      </c>
      <c r="C12" s="14">
        <v>853</v>
      </c>
      <c r="D12" s="15">
        <v>17134097</v>
      </c>
      <c r="E12" s="16">
        <f t="shared" si="0"/>
        <v>4.9783773256332093</v>
      </c>
    </row>
    <row r="13" spans="2:5" x14ac:dyDescent="0.25">
      <c r="B13" s="14" t="s">
        <v>126</v>
      </c>
      <c r="C13" s="14">
        <v>819</v>
      </c>
      <c r="D13" s="15">
        <v>10858874</v>
      </c>
      <c r="E13" s="16">
        <f t="shared" si="0"/>
        <v>7.5422184657451599</v>
      </c>
    </row>
    <row r="14" spans="2:5" x14ac:dyDescent="0.25">
      <c r="B14" s="14" t="s">
        <v>115</v>
      </c>
      <c r="C14" s="14">
        <f>SUM(C5:C13)</f>
        <v>2765</v>
      </c>
      <c r="D14" s="14">
        <f>SUM(D5:D13)</f>
        <v>67418672</v>
      </c>
      <c r="E14" s="16">
        <f t="shared" si="0"/>
        <v>4.101237710526247</v>
      </c>
    </row>
    <row r="16" spans="2:5" x14ac:dyDescent="0.25">
      <c r="B16" s="17" t="s">
        <v>130</v>
      </c>
    </row>
    <row r="17" spans="2:2" x14ac:dyDescent="0.25">
      <c r="B17" s="17" t="s">
        <v>3</v>
      </c>
    </row>
    <row r="18" spans="2:2" x14ac:dyDescent="0.25">
      <c r="B18" s="18" t="s">
        <v>131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8"/>
  <sheetViews>
    <sheetView workbookViewId="0">
      <selection activeCell="B2" sqref="B2"/>
    </sheetView>
  </sheetViews>
  <sheetFormatPr baseColWidth="10" defaultRowHeight="15" x14ac:dyDescent="0.25"/>
  <cols>
    <col min="1" max="1" width="4.140625" style="2" customWidth="1"/>
    <col min="2" max="2" width="67" style="2" customWidth="1"/>
    <col min="3" max="16384" width="11.42578125" style="2"/>
  </cols>
  <sheetData>
    <row r="2" spans="2:6" x14ac:dyDescent="0.25">
      <c r="B2" s="1" t="s">
        <v>167</v>
      </c>
    </row>
    <row r="4" spans="2:6" x14ac:dyDescent="0.25">
      <c r="B4" s="61"/>
      <c r="C4" s="60">
        <v>2021</v>
      </c>
      <c r="D4" s="60"/>
      <c r="E4" s="60">
        <v>2022</v>
      </c>
      <c r="F4" s="60"/>
    </row>
    <row r="5" spans="2:6" x14ac:dyDescent="0.25">
      <c r="B5" s="61"/>
      <c r="C5" s="19" t="s">
        <v>132</v>
      </c>
      <c r="D5" s="19" t="s">
        <v>133</v>
      </c>
      <c r="E5" s="19" t="s">
        <v>132</v>
      </c>
      <c r="F5" s="19" t="s">
        <v>134</v>
      </c>
    </row>
    <row r="6" spans="2:6" x14ac:dyDescent="0.25">
      <c r="B6" s="5" t="s">
        <v>135</v>
      </c>
      <c r="C6" s="20">
        <v>1696</v>
      </c>
      <c r="D6" s="21">
        <v>74.680757375605452</v>
      </c>
      <c r="E6" s="20">
        <v>2182</v>
      </c>
      <c r="F6" s="21">
        <v>78.915009041591318</v>
      </c>
    </row>
    <row r="7" spans="2:6" x14ac:dyDescent="0.25">
      <c r="B7" s="5" t="s">
        <v>136</v>
      </c>
      <c r="C7" s="20">
        <v>69</v>
      </c>
      <c r="D7" s="21">
        <v>3.0383091149273449</v>
      </c>
      <c r="E7" s="20">
        <v>76</v>
      </c>
      <c r="F7" s="21">
        <v>2.748643761301989</v>
      </c>
    </row>
    <row r="8" spans="2:6" x14ac:dyDescent="0.25">
      <c r="B8" s="5" t="s">
        <v>137</v>
      </c>
      <c r="C8" s="20">
        <v>128</v>
      </c>
      <c r="D8" s="21">
        <v>5.6362835755173935</v>
      </c>
      <c r="E8" s="20">
        <v>130</v>
      </c>
      <c r="F8" s="21">
        <v>4.7016274864376131</v>
      </c>
    </row>
    <row r="9" spans="2:6" x14ac:dyDescent="0.25">
      <c r="B9" s="5" t="s">
        <v>138</v>
      </c>
      <c r="C9" s="20">
        <v>31</v>
      </c>
      <c r="D9" s="21">
        <v>1.3650374284456186</v>
      </c>
      <c r="E9" s="20">
        <v>39</v>
      </c>
      <c r="F9" s="21">
        <v>1.410488245931284</v>
      </c>
    </row>
    <row r="10" spans="2:6" x14ac:dyDescent="0.25">
      <c r="B10" s="5" t="s">
        <v>139</v>
      </c>
      <c r="C10" s="20">
        <v>69</v>
      </c>
      <c r="D10" s="21">
        <v>3.0383091149273449</v>
      </c>
      <c r="E10" s="20">
        <v>87</v>
      </c>
      <c r="F10" s="21">
        <v>3.1464737793851718</v>
      </c>
    </row>
    <row r="11" spans="2:6" x14ac:dyDescent="0.25">
      <c r="B11" s="5" t="s">
        <v>140</v>
      </c>
      <c r="C11" s="20">
        <v>96</v>
      </c>
      <c r="D11" s="21">
        <v>4.2272126816380453</v>
      </c>
      <c r="E11" s="20">
        <v>80</v>
      </c>
      <c r="F11" s="21">
        <v>2.8933092224231465</v>
      </c>
    </row>
    <row r="12" spans="2:6" x14ac:dyDescent="0.25">
      <c r="B12" s="5" t="s">
        <v>141</v>
      </c>
      <c r="C12" s="20">
        <v>76</v>
      </c>
      <c r="D12" s="21">
        <v>3.3465433729634522</v>
      </c>
      <c r="E12" s="20">
        <v>59</v>
      </c>
      <c r="F12" s="21">
        <v>2.1338155515370705</v>
      </c>
    </row>
    <row r="13" spans="2:6" x14ac:dyDescent="0.25">
      <c r="B13" s="5" t="s">
        <v>142</v>
      </c>
      <c r="C13" s="20">
        <v>106</v>
      </c>
      <c r="D13" s="21">
        <v>4.6675473359753408</v>
      </c>
      <c r="E13" s="20">
        <v>112</v>
      </c>
      <c r="F13" s="21">
        <v>4.0506329113924053</v>
      </c>
    </row>
    <row r="14" spans="2:6" x14ac:dyDescent="0.25">
      <c r="B14" s="22" t="s">
        <v>6</v>
      </c>
      <c r="C14" s="20">
        <v>2271</v>
      </c>
      <c r="D14" s="21">
        <v>100</v>
      </c>
      <c r="E14" s="20">
        <v>2765</v>
      </c>
      <c r="F14" s="21">
        <v>100</v>
      </c>
    </row>
    <row r="16" spans="2:6" x14ac:dyDescent="0.25">
      <c r="B16" s="3" t="s">
        <v>143</v>
      </c>
    </row>
    <row r="17" spans="2:2" x14ac:dyDescent="0.25">
      <c r="B17" s="3" t="s">
        <v>116</v>
      </c>
    </row>
    <row r="18" spans="2:2" x14ac:dyDescent="0.25">
      <c r="B18" s="12" t="s">
        <v>144</v>
      </c>
    </row>
  </sheetData>
  <mergeCells count="3">
    <mergeCell ref="C4:D4"/>
    <mergeCell ref="E4:F4"/>
    <mergeCell ref="B4:B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5"/>
  <sheetViews>
    <sheetView workbookViewId="0">
      <selection activeCell="B14" sqref="B14"/>
    </sheetView>
  </sheetViews>
  <sheetFormatPr baseColWidth="10" defaultRowHeight="15" x14ac:dyDescent="0.25"/>
  <cols>
    <col min="1" max="1" width="3.28515625" style="2" customWidth="1"/>
    <col min="2" max="2" width="41.5703125" style="2" customWidth="1"/>
    <col min="3" max="3" width="19.42578125" style="2" customWidth="1"/>
    <col min="4" max="4" width="21.140625" style="2" customWidth="1"/>
    <col min="5" max="16384" width="11.42578125" style="2"/>
  </cols>
  <sheetData>
    <row r="2" spans="2:6" x14ac:dyDescent="0.25">
      <c r="B2" s="1" t="s">
        <v>145</v>
      </c>
    </row>
    <row r="4" spans="2:6" x14ac:dyDescent="0.25">
      <c r="B4" s="23"/>
      <c r="C4" s="53" t="s">
        <v>146</v>
      </c>
      <c r="D4" s="53" t="s">
        <v>147</v>
      </c>
    </row>
    <row r="5" spans="2:6" x14ac:dyDescent="0.25">
      <c r="B5" s="23" t="s">
        <v>148</v>
      </c>
      <c r="C5" s="24">
        <v>6.5246338215712379E-2</v>
      </c>
      <c r="D5" s="24">
        <v>3.526645768025078E-2</v>
      </c>
      <c r="F5" s="43"/>
    </row>
    <row r="6" spans="2:6" x14ac:dyDescent="0.25">
      <c r="B6" s="23" t="s">
        <v>149</v>
      </c>
      <c r="C6" s="24">
        <v>0.15978695073235685</v>
      </c>
      <c r="D6" s="24">
        <v>0.11206896551724138</v>
      </c>
      <c r="F6" s="43"/>
    </row>
    <row r="7" spans="2:6" x14ac:dyDescent="0.25">
      <c r="B7" s="23" t="s">
        <v>150</v>
      </c>
      <c r="C7" s="24">
        <v>0.32889480692410122</v>
      </c>
      <c r="D7" s="24">
        <v>0.2413793103448276</v>
      </c>
    </row>
    <row r="8" spans="2:6" x14ac:dyDescent="0.25">
      <c r="B8" s="23" t="s">
        <v>151</v>
      </c>
      <c r="C8" s="24">
        <v>0.35952063914780291</v>
      </c>
      <c r="D8" s="24">
        <v>0.44827586206896552</v>
      </c>
    </row>
    <row r="9" spans="2:6" x14ac:dyDescent="0.25">
      <c r="B9" s="23" t="s">
        <v>152</v>
      </c>
      <c r="C9" s="24">
        <v>8.6551264980026632E-2</v>
      </c>
      <c r="D9" s="24">
        <v>0.16300940438871472</v>
      </c>
    </row>
    <row r="11" spans="2:6" ht="19.5" x14ac:dyDescent="0.25">
      <c r="B11" s="25" t="s">
        <v>153</v>
      </c>
    </row>
    <row r="12" spans="2:6" x14ac:dyDescent="0.25">
      <c r="B12" s="17" t="s">
        <v>171</v>
      </c>
    </row>
    <row r="13" spans="2:6" x14ac:dyDescent="0.25">
      <c r="B13" s="26" t="s">
        <v>172</v>
      </c>
    </row>
    <row r="15" spans="2:6" x14ac:dyDescent="0.25">
      <c r="E15" s="2" t="s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workbookViewId="0">
      <selection activeCell="B2" sqref="B2"/>
    </sheetView>
  </sheetViews>
  <sheetFormatPr baseColWidth="10" defaultRowHeight="15" x14ac:dyDescent="0.25"/>
  <cols>
    <col min="1" max="1" width="3.5703125" style="2" customWidth="1"/>
    <col min="2" max="2" width="64.140625" style="2" customWidth="1"/>
    <col min="3" max="16384" width="11.42578125" style="2"/>
  </cols>
  <sheetData>
    <row r="2" spans="2:3" x14ac:dyDescent="0.25">
      <c r="B2" s="27" t="s">
        <v>154</v>
      </c>
    </row>
    <row r="4" spans="2:3" x14ac:dyDescent="0.25">
      <c r="B4" s="5"/>
      <c r="C4" s="9" t="s">
        <v>128</v>
      </c>
    </row>
    <row r="5" spans="2:3" ht="30" x14ac:dyDescent="0.25">
      <c r="B5" s="28" t="s">
        <v>156</v>
      </c>
      <c r="C5" s="5">
        <v>65</v>
      </c>
    </row>
    <row r="6" spans="2:3" ht="30" x14ac:dyDescent="0.25">
      <c r="B6" s="28" t="s">
        <v>157</v>
      </c>
      <c r="C6" s="5">
        <v>49</v>
      </c>
    </row>
    <row r="7" spans="2:3" x14ac:dyDescent="0.25">
      <c r="B7" s="5" t="s">
        <v>155</v>
      </c>
      <c r="C7" s="5">
        <v>72</v>
      </c>
    </row>
    <row r="8" spans="2:3" x14ac:dyDescent="0.25">
      <c r="B8" s="5" t="s">
        <v>158</v>
      </c>
      <c r="C8" s="5">
        <v>1271</v>
      </c>
    </row>
    <row r="10" spans="2:3" ht="30" x14ac:dyDescent="0.25">
      <c r="B10" s="28" t="s">
        <v>159</v>
      </c>
      <c r="C10" s="29">
        <f>(C5+C6+C7)/C8</f>
        <v>0.14634146341463414</v>
      </c>
    </row>
    <row r="12" spans="2:3" x14ac:dyDescent="0.25">
      <c r="B12" s="3" t="s">
        <v>160</v>
      </c>
    </row>
    <row r="13" spans="2:3" x14ac:dyDescent="0.25">
      <c r="B13" s="12" t="s">
        <v>144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7"/>
  <sheetViews>
    <sheetView workbookViewId="0">
      <selection activeCell="B17" sqref="B17"/>
    </sheetView>
  </sheetViews>
  <sheetFormatPr baseColWidth="10" defaultRowHeight="15" x14ac:dyDescent="0.25"/>
  <cols>
    <col min="1" max="1" width="4.85546875" style="2" customWidth="1"/>
    <col min="2" max="2" width="88.7109375" style="2" customWidth="1"/>
    <col min="3" max="16384" width="11.42578125" style="2"/>
  </cols>
  <sheetData>
    <row r="2" spans="2:6" x14ac:dyDescent="0.25">
      <c r="B2" s="27" t="s">
        <v>195</v>
      </c>
    </row>
    <row r="3" spans="2:6" x14ac:dyDescent="0.25">
      <c r="B3" s="30"/>
    </row>
    <row r="4" spans="2:6" x14ac:dyDescent="0.25">
      <c r="B4" s="35"/>
      <c r="C4" s="36" t="s">
        <v>161</v>
      </c>
      <c r="D4" s="36" t="s">
        <v>162</v>
      </c>
    </row>
    <row r="5" spans="2:6" x14ac:dyDescent="0.25">
      <c r="B5" s="32" t="s">
        <v>118</v>
      </c>
      <c r="C5" s="33">
        <v>8</v>
      </c>
      <c r="D5" s="34">
        <v>0.68</v>
      </c>
      <c r="E5" s="31"/>
      <c r="F5" s="31"/>
    </row>
    <row r="6" spans="2:6" x14ac:dyDescent="0.25">
      <c r="B6" s="32" t="s">
        <v>119</v>
      </c>
      <c r="C6" s="57" t="s">
        <v>7</v>
      </c>
      <c r="D6" s="52" t="s">
        <v>7</v>
      </c>
      <c r="E6" s="31"/>
      <c r="F6" s="31"/>
    </row>
    <row r="7" spans="2:6" x14ac:dyDescent="0.25">
      <c r="B7" s="32" t="s">
        <v>120</v>
      </c>
      <c r="C7" s="57" t="s">
        <v>7</v>
      </c>
      <c r="D7" s="52" t="s">
        <v>7</v>
      </c>
      <c r="E7" s="31"/>
      <c r="F7" s="31"/>
    </row>
    <row r="8" spans="2:6" x14ac:dyDescent="0.25">
      <c r="B8" s="32" t="s">
        <v>121</v>
      </c>
      <c r="C8" s="33">
        <v>9</v>
      </c>
      <c r="D8" s="34">
        <v>0.77</v>
      </c>
      <c r="E8" s="31"/>
      <c r="F8" s="31"/>
    </row>
    <row r="9" spans="2:6" x14ac:dyDescent="0.25">
      <c r="B9" s="32" t="s">
        <v>122</v>
      </c>
      <c r="C9" s="33">
        <v>58</v>
      </c>
      <c r="D9" s="34">
        <v>4.95</v>
      </c>
      <c r="E9" s="31"/>
      <c r="F9" s="31"/>
    </row>
    <row r="10" spans="2:6" x14ac:dyDescent="0.25">
      <c r="B10" s="32" t="s">
        <v>123</v>
      </c>
      <c r="C10" s="33">
        <v>95</v>
      </c>
      <c r="D10" s="34">
        <v>8.11</v>
      </c>
      <c r="E10" s="31"/>
      <c r="F10" s="31"/>
    </row>
    <row r="11" spans="2:6" x14ac:dyDescent="0.25">
      <c r="B11" s="32" t="s">
        <v>124</v>
      </c>
      <c r="C11" s="33">
        <v>67</v>
      </c>
      <c r="D11" s="34">
        <v>5.72</v>
      </c>
      <c r="E11" s="31"/>
      <c r="F11" s="31"/>
    </row>
    <row r="12" spans="2:6" x14ac:dyDescent="0.25">
      <c r="B12" s="32" t="s">
        <v>125</v>
      </c>
      <c r="C12" s="33">
        <v>355</v>
      </c>
      <c r="D12" s="34">
        <v>30.32</v>
      </c>
      <c r="E12" s="31"/>
      <c r="F12" s="31"/>
    </row>
    <row r="13" spans="2:6" x14ac:dyDescent="0.25">
      <c r="B13" s="32" t="s">
        <v>126</v>
      </c>
      <c r="C13" s="33">
        <v>569</v>
      </c>
      <c r="D13" s="34">
        <v>48.59</v>
      </c>
      <c r="E13" s="31"/>
      <c r="F13" s="31"/>
    </row>
    <row r="15" spans="2:6" x14ac:dyDescent="0.25">
      <c r="B15" s="17" t="s">
        <v>163</v>
      </c>
    </row>
    <row r="16" spans="2:6" x14ac:dyDescent="0.25">
      <c r="B16" s="26" t="s">
        <v>164</v>
      </c>
    </row>
    <row r="17" spans="2:2" x14ac:dyDescent="0.25">
      <c r="B17" s="3" t="s">
        <v>199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Fig 1</vt:lpstr>
      <vt:lpstr>Fig 2</vt:lpstr>
      <vt:lpstr>Fig 3</vt:lpstr>
      <vt:lpstr>Fig 4</vt:lpstr>
      <vt:lpstr>Fig 5</vt:lpstr>
      <vt:lpstr>Fig comp. 1</vt:lpstr>
      <vt:lpstr>Fig comp. 2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PORTELA Mickael</dc:creator>
  <cp:lastModifiedBy>BERSON Cecile</cp:lastModifiedBy>
  <dcterms:created xsi:type="dcterms:W3CDTF">2023-10-18T17:58:24Z</dcterms:created>
  <dcterms:modified xsi:type="dcterms:W3CDTF">2023-10-25T10:11:57Z</dcterms:modified>
</cp:coreProperties>
</file>